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25" yWindow="480" windowWidth="10635" windowHeight="4350" tabRatio="599"/>
  </bookViews>
  <sheets>
    <sheet name="Свод" sheetId="62" r:id="rId1"/>
    <sheet name="Сельхозпредприятия" sheetId="56" r:id="rId2"/>
    <sheet name="КФХ" sheetId="63" r:id="rId3"/>
    <sheet name="ЛПХ" sheetId="64" r:id="rId4"/>
    <sheet name="Все категории" sheetId="65" r:id="rId5"/>
    <sheet name="Фин.результат" sheetId="60" r:id="rId6"/>
  </sheets>
  <definedNames>
    <definedName name="_xlnm.Print_Area" localSheetId="4">'Все категории'!$A$1:$J$43</definedName>
    <definedName name="_xlnm.Print_Area" localSheetId="2">КФХ!$A$1:$J$43</definedName>
    <definedName name="_xlnm.Print_Area" localSheetId="3">ЛПХ!$A$1:$J$43</definedName>
    <definedName name="_xlnm.Print_Area" localSheetId="0">Свод!$A$1:$K$31</definedName>
    <definedName name="_xlnm.Print_Area" localSheetId="1">Сельхозпредприятия!$A$1:$J$43</definedName>
    <definedName name="_xlnm.Print_Area" localSheetId="5">Фин.результат!$A$1:$J$39</definedName>
  </definedNames>
  <calcPr calcId="145621"/>
</workbook>
</file>

<file path=xl/calcChain.xml><?xml version="1.0" encoding="utf-8"?>
<calcChain xmlns="http://schemas.openxmlformats.org/spreadsheetml/2006/main">
  <c r="F15" i="60" l="1"/>
  <c r="E23" i="62" l="1"/>
  <c r="F23" i="62" s="1"/>
  <c r="H23" i="62" s="1"/>
  <c r="I23" i="62" s="1"/>
  <c r="J23" i="62" s="1"/>
  <c r="E20" i="62"/>
  <c r="F20" i="62" s="1"/>
  <c r="D18" i="62"/>
  <c r="D25" i="62"/>
  <c r="D22" i="62"/>
  <c r="E16" i="62"/>
  <c r="E17" i="62" s="1"/>
  <c r="H20" i="62" l="1"/>
  <c r="F16" i="62"/>
  <c r="F17" i="62" s="1"/>
  <c r="K23" i="62"/>
  <c r="G23" i="62"/>
  <c r="G20" i="62"/>
  <c r="G16" i="62"/>
  <c r="E36" i="64"/>
  <c r="F36" i="64"/>
  <c r="G36" i="64"/>
  <c r="H36" i="64"/>
  <c r="I36" i="64"/>
  <c r="D36" i="64"/>
  <c r="I34" i="64"/>
  <c r="E34" i="64"/>
  <c r="F34" i="64"/>
  <c r="G34" i="64"/>
  <c r="H34" i="64"/>
  <c r="D34" i="64"/>
  <c r="E32" i="64"/>
  <c r="F32" i="64"/>
  <c r="G32" i="64"/>
  <c r="H32" i="64"/>
  <c r="I32" i="64"/>
  <c r="D32" i="64"/>
  <c r="E30" i="64"/>
  <c r="F30" i="64"/>
  <c r="G30" i="64"/>
  <c r="H30" i="64"/>
  <c r="I30" i="64"/>
  <c r="D30" i="64"/>
  <c r="E28" i="64"/>
  <c r="F28" i="64"/>
  <c r="G28" i="64"/>
  <c r="H28" i="64"/>
  <c r="I28" i="64"/>
  <c r="D28" i="64"/>
  <c r="E26" i="64"/>
  <c r="F26" i="64"/>
  <c r="G26" i="64"/>
  <c r="H26" i="64"/>
  <c r="I26" i="64"/>
  <c r="D26" i="64"/>
  <c r="E24" i="64"/>
  <c r="F24" i="64"/>
  <c r="G24" i="64"/>
  <c r="H24" i="64"/>
  <c r="I24" i="64"/>
  <c r="D24" i="64"/>
  <c r="E22" i="64"/>
  <c r="F22" i="64"/>
  <c r="G22" i="64"/>
  <c r="H22" i="64"/>
  <c r="I22" i="64"/>
  <c r="D22" i="64"/>
  <c r="E20" i="64"/>
  <c r="F20" i="64"/>
  <c r="G20" i="64"/>
  <c r="H20" i="64"/>
  <c r="I20" i="64"/>
  <c r="D20" i="64"/>
  <c r="E14" i="64"/>
  <c r="F14" i="64"/>
  <c r="G14" i="64"/>
  <c r="H14" i="64"/>
  <c r="I14" i="64"/>
  <c r="D14" i="64"/>
  <c r="E12" i="64"/>
  <c r="F12" i="64"/>
  <c r="G12" i="64"/>
  <c r="H12" i="64"/>
  <c r="I12" i="64"/>
  <c r="D12" i="64"/>
  <c r="J11" i="63"/>
  <c r="E36" i="63"/>
  <c r="F36" i="63"/>
  <c r="G36" i="63"/>
  <c r="H36" i="63"/>
  <c r="I36" i="63"/>
  <c r="D36" i="63"/>
  <c r="E30" i="63"/>
  <c r="F30" i="63"/>
  <c r="G30" i="63"/>
  <c r="H30" i="63"/>
  <c r="I30" i="63"/>
  <c r="D30" i="63"/>
  <c r="E28" i="63"/>
  <c r="F28" i="63"/>
  <c r="G28" i="63"/>
  <c r="H28" i="63"/>
  <c r="I28" i="63"/>
  <c r="D28" i="63"/>
  <c r="E12" i="63"/>
  <c r="F12" i="63"/>
  <c r="G12" i="63"/>
  <c r="H12" i="63"/>
  <c r="I12" i="63"/>
  <c r="D12" i="63"/>
  <c r="J27" i="63"/>
  <c r="J29" i="63"/>
  <c r="J35" i="63"/>
  <c r="J11" i="56"/>
  <c r="E36" i="56"/>
  <c r="F36" i="56"/>
  <c r="G36" i="56"/>
  <c r="H36" i="56"/>
  <c r="I36" i="56"/>
  <c r="D36" i="56"/>
  <c r="E14" i="56"/>
  <c r="F14" i="56"/>
  <c r="G14" i="56"/>
  <c r="H14" i="56"/>
  <c r="I14" i="56"/>
  <c r="D14" i="56"/>
  <c r="E12" i="56"/>
  <c r="F12" i="56"/>
  <c r="G12" i="56"/>
  <c r="H12" i="56"/>
  <c r="I12" i="56"/>
  <c r="D12" i="56"/>
  <c r="F11" i="65"/>
  <c r="E33" i="60"/>
  <c r="F33" i="60"/>
  <c r="G33" i="60"/>
  <c r="H33" i="60"/>
  <c r="I33" i="60"/>
  <c r="J33" i="60"/>
  <c r="D33" i="60"/>
  <c r="E32" i="60"/>
  <c r="F32" i="60"/>
  <c r="G32" i="60"/>
  <c r="H32" i="60"/>
  <c r="I32" i="60"/>
  <c r="J32" i="60"/>
  <c r="D32" i="60"/>
  <c r="E31" i="60"/>
  <c r="F31" i="60"/>
  <c r="G31" i="60"/>
  <c r="H31" i="60"/>
  <c r="I31" i="60"/>
  <c r="J31" i="60"/>
  <c r="D31" i="60"/>
  <c r="D24" i="60"/>
  <c r="D15" i="60"/>
  <c r="I21" i="60"/>
  <c r="F21" i="60"/>
  <c r="G21" i="60"/>
  <c r="H21" i="60"/>
  <c r="J21" i="60"/>
  <c r="E21" i="60"/>
  <c r="J18" i="60"/>
  <c r="F18" i="60"/>
  <c r="G18" i="60"/>
  <c r="H18" i="60"/>
  <c r="I18" i="60"/>
  <c r="E18" i="60"/>
  <c r="E11" i="60"/>
  <c r="F11" i="60"/>
  <c r="G11" i="60"/>
  <c r="H11" i="60"/>
  <c r="I11" i="60"/>
  <c r="J11" i="60"/>
  <c r="D11" i="60"/>
  <c r="E24" i="60"/>
  <c r="F24" i="60"/>
  <c r="G24" i="60"/>
  <c r="H24" i="60"/>
  <c r="I24" i="60"/>
  <c r="J24" i="60"/>
  <c r="E15" i="60"/>
  <c r="E29" i="60" s="1"/>
  <c r="G15" i="60"/>
  <c r="G29" i="60" s="1"/>
  <c r="H15" i="60"/>
  <c r="H29" i="60" s="1"/>
  <c r="I15" i="60"/>
  <c r="I29" i="60" s="1"/>
  <c r="J15" i="60"/>
  <c r="J29" i="60" s="1"/>
  <c r="J13" i="64"/>
  <c r="J19" i="64"/>
  <c r="J21" i="64"/>
  <c r="J23" i="64"/>
  <c r="J25" i="64"/>
  <c r="J27" i="64"/>
  <c r="J29" i="64"/>
  <c r="J31" i="64"/>
  <c r="J33" i="64"/>
  <c r="J35" i="64"/>
  <c r="J11" i="64"/>
  <c r="J13" i="56"/>
  <c r="J35" i="56"/>
  <c r="G13" i="65"/>
  <c r="H13" i="65"/>
  <c r="I13" i="65"/>
  <c r="G19" i="65"/>
  <c r="H19" i="65"/>
  <c r="I19" i="65"/>
  <c r="G21" i="65"/>
  <c r="H21" i="65"/>
  <c r="I21" i="65"/>
  <c r="G23" i="65"/>
  <c r="H23" i="65"/>
  <c r="H24" i="65" s="1"/>
  <c r="I23" i="65"/>
  <c r="G25" i="65"/>
  <c r="H25" i="65"/>
  <c r="I25" i="65"/>
  <c r="G27" i="65"/>
  <c r="H27" i="65"/>
  <c r="H28" i="65" s="1"/>
  <c r="I27" i="65"/>
  <c r="G29" i="65"/>
  <c r="H29" i="65"/>
  <c r="I29" i="65"/>
  <c r="I30" i="65" s="1"/>
  <c r="G31" i="65"/>
  <c r="H31" i="65"/>
  <c r="I31" i="65"/>
  <c r="G33" i="65"/>
  <c r="H33" i="65"/>
  <c r="I33" i="65"/>
  <c r="G35" i="65"/>
  <c r="H35" i="65"/>
  <c r="I35" i="65"/>
  <c r="H11" i="65"/>
  <c r="I11" i="65"/>
  <c r="G11" i="65"/>
  <c r="C13" i="65"/>
  <c r="D13" i="65"/>
  <c r="E13" i="65"/>
  <c r="F13" i="65"/>
  <c r="C19" i="65"/>
  <c r="J19" i="65" s="1"/>
  <c r="D19" i="65"/>
  <c r="E19" i="65"/>
  <c r="F19" i="65"/>
  <c r="C21" i="65"/>
  <c r="D21" i="65"/>
  <c r="E21" i="65"/>
  <c r="F21" i="65"/>
  <c r="C23" i="65"/>
  <c r="D23" i="65"/>
  <c r="E23" i="65"/>
  <c r="F23" i="65"/>
  <c r="C25" i="65"/>
  <c r="D25" i="65"/>
  <c r="E25" i="65"/>
  <c r="F25" i="65"/>
  <c r="C27" i="65"/>
  <c r="D27" i="65"/>
  <c r="E27" i="65"/>
  <c r="F27" i="65"/>
  <c r="F28" i="65" s="1"/>
  <c r="C29" i="65"/>
  <c r="D29" i="65"/>
  <c r="E29" i="65"/>
  <c r="F29" i="65"/>
  <c r="C31" i="65"/>
  <c r="J31" i="65" s="1"/>
  <c r="D31" i="65"/>
  <c r="E31" i="65"/>
  <c r="F31" i="65"/>
  <c r="C33" i="65"/>
  <c r="D33" i="65"/>
  <c r="E33" i="65"/>
  <c r="F33" i="65"/>
  <c r="C35" i="65"/>
  <c r="D35" i="65"/>
  <c r="E35" i="65"/>
  <c r="F35" i="65"/>
  <c r="D11" i="65"/>
  <c r="E11" i="65"/>
  <c r="C11" i="65"/>
  <c r="D12" i="65" s="1"/>
  <c r="F29" i="60"/>
  <c r="J35" i="65" l="1"/>
  <c r="D29" i="60"/>
  <c r="I20" i="65"/>
  <c r="I20" i="62"/>
  <c r="H16" i="62"/>
  <c r="H17" i="62" s="1"/>
  <c r="H36" i="65"/>
  <c r="G22" i="65"/>
  <c r="J13" i="65"/>
  <c r="I14" i="65"/>
  <c r="H32" i="65"/>
  <c r="G12" i="65"/>
  <c r="F36" i="65"/>
  <c r="F26" i="65"/>
  <c r="F24" i="65"/>
  <c r="F20" i="65"/>
  <c r="F14" i="65"/>
  <c r="F34" i="65"/>
  <c r="F32" i="65"/>
  <c r="F30" i="65"/>
  <c r="D34" i="65"/>
  <c r="D30" i="65"/>
  <c r="D24" i="65"/>
  <c r="D20" i="65"/>
  <c r="D32" i="65"/>
  <c r="D28" i="65"/>
  <c r="D22" i="65"/>
  <c r="D36" i="65"/>
  <c r="D14" i="65"/>
  <c r="E12" i="65"/>
  <c r="J33" i="65"/>
  <c r="J25" i="65"/>
  <c r="J21" i="65"/>
  <c r="E30" i="65"/>
  <c r="E22" i="65"/>
  <c r="G28" i="65"/>
  <c r="H26" i="65"/>
  <c r="H22" i="65"/>
  <c r="G20" i="65"/>
  <c r="G14" i="65"/>
  <c r="G34" i="65"/>
  <c r="G26" i="65"/>
  <c r="J29" i="65"/>
  <c r="E36" i="65"/>
  <c r="E34" i="65"/>
  <c r="E32" i="65"/>
  <c r="E28" i="65"/>
  <c r="E26" i="65"/>
  <c r="D26" i="65"/>
  <c r="E24" i="65"/>
  <c r="E20" i="65"/>
  <c r="E14" i="65"/>
  <c r="I12" i="65"/>
  <c r="I36" i="65"/>
  <c r="G36" i="65"/>
  <c r="H34" i="65"/>
  <c r="I32" i="65"/>
  <c r="G32" i="65"/>
  <c r="H30" i="65"/>
  <c r="I28" i="65"/>
  <c r="I24" i="65"/>
  <c r="G24" i="65"/>
  <c r="I26" i="65"/>
  <c r="H12" i="65"/>
  <c r="G30" i="65"/>
  <c r="F12" i="65"/>
  <c r="H14" i="65"/>
  <c r="J27" i="65"/>
  <c r="J11" i="65"/>
  <c r="I34" i="65"/>
  <c r="H20" i="65"/>
  <c r="F22" i="65"/>
  <c r="I22" i="65"/>
  <c r="J23" i="65"/>
  <c r="J20" i="62" l="1"/>
  <c r="I16" i="62"/>
  <c r="I17" i="62" s="1"/>
  <c r="J16" i="62" l="1"/>
  <c r="K20" i="62"/>
  <c r="J17" i="62" l="1"/>
  <c r="K16" i="62"/>
</calcChain>
</file>

<file path=xl/sharedStrings.xml><?xml version="1.0" encoding="utf-8"?>
<sst xmlns="http://schemas.openxmlformats.org/spreadsheetml/2006/main" count="363" uniqueCount="82">
  <si>
    <t>Вид продукции</t>
  </si>
  <si>
    <t>Овощи</t>
  </si>
  <si>
    <t>Плоды и ягоды</t>
  </si>
  <si>
    <t>Виноград</t>
  </si>
  <si>
    <t>Молоко</t>
  </si>
  <si>
    <t>Яйца</t>
  </si>
  <si>
    <t>тонн</t>
  </si>
  <si>
    <t>тыс. штук</t>
  </si>
  <si>
    <t>центнеров</t>
  </si>
  <si>
    <t>тыс. руб.</t>
  </si>
  <si>
    <t>оценка</t>
  </si>
  <si>
    <t>Картофель</t>
  </si>
  <si>
    <t>-"-</t>
  </si>
  <si>
    <t xml:space="preserve">                                   Производство основных видов продукции</t>
  </si>
  <si>
    <t xml:space="preserve">                    Сельхозпредприятия (крупные, средние, малые, подсобные)</t>
  </si>
  <si>
    <t xml:space="preserve">                                  прогноз</t>
  </si>
  <si>
    <t>в том числе:</t>
  </si>
  <si>
    <t xml:space="preserve">крупных и средних </t>
  </si>
  <si>
    <t>малых</t>
  </si>
  <si>
    <t>Убыток убыточных предприятий - всего</t>
  </si>
  <si>
    <t>прочих предприятий сельского хозяйства</t>
  </si>
  <si>
    <t>Шерсть (физический вес)</t>
  </si>
  <si>
    <t>Показатели</t>
  </si>
  <si>
    <t>Прочая продукция сельского хозяйства</t>
  </si>
  <si>
    <t>Рыболовство:</t>
  </si>
  <si>
    <t>индекс производства</t>
  </si>
  <si>
    <t>в % к предыдущему году</t>
  </si>
  <si>
    <t>Рыбоводство:</t>
  </si>
  <si>
    <t>Улов рыбы в естественных водоемах и прудах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</si>
  <si>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</si>
  <si>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</si>
  <si>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</si>
  <si>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</si>
  <si>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</si>
  <si>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</si>
  <si>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</si>
  <si>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</si>
  <si>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</si>
  <si>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</si>
  <si>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</si>
  <si>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 xml:space="preserve">           Район (город)</t>
  </si>
  <si>
    <t xml:space="preserve">          Крестьянские (фермерские) хозяйства и индивидуальные предприниматели </t>
  </si>
  <si>
    <t xml:space="preserve">                                             Все категории хозяйств</t>
  </si>
  <si>
    <t xml:space="preserve">                                   Личные подсобные хозяйства населения </t>
  </si>
  <si>
    <t>тыс. руб</t>
  </si>
  <si>
    <t>Произведено (реализовано на убой) скота и птицы в живом весе</t>
  </si>
  <si>
    <t>шт.</t>
  </si>
  <si>
    <t>2015 год</t>
  </si>
  <si>
    <t>2016 год</t>
  </si>
  <si>
    <t>х</t>
  </si>
  <si>
    <t>2017 год</t>
  </si>
  <si>
    <t>отчет</t>
  </si>
  <si>
    <t>2018 год</t>
  </si>
  <si>
    <t>2019 год</t>
  </si>
  <si>
    <t>2020 год</t>
  </si>
  <si>
    <t>Темп к предыдущему году, %</t>
  </si>
  <si>
    <t>Число предприятий, занятых сельхозпроизводством - всего</t>
  </si>
  <si>
    <t>Прибыль прибыльных предприятий - всего</t>
  </si>
  <si>
    <t xml:space="preserve">Финансовый результат </t>
  </si>
  <si>
    <t>Единица измерения</t>
  </si>
  <si>
    <t>прогноз</t>
  </si>
  <si>
    <t>%</t>
  </si>
  <si>
    <t>Темп к предыдущему году</t>
  </si>
  <si>
    <t xml:space="preserve">из них: не перешедших на единый с/х налог </t>
  </si>
  <si>
    <t xml:space="preserve"> Результаты финансовой деятельности сельхозпредприятий и сельхозорганизаций</t>
  </si>
  <si>
    <t>тыс.руб. в ценах                              соответствующих лет</t>
  </si>
  <si>
    <t>объем отгруженных товаров собственного                                     производства, выполненных работ и услуг</t>
  </si>
  <si>
    <t>Сельское хозяйство</t>
  </si>
  <si>
    <t>2018 г. в %                к 2017 г.</t>
  </si>
  <si>
    <t>2021 год</t>
  </si>
  <si>
    <t>2021 г. в %               к 2015 г.</t>
  </si>
  <si>
    <t xml:space="preserve">                II.   Прогноз развития сельского хозяйства, рыболовства и рыбоводства  на 2019 - 2021 годы</t>
  </si>
  <si>
    <t>Прогноз развития сельского хозяйства на 2019 - 2021 годы</t>
  </si>
  <si>
    <r>
      <t>Зерно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(в весе после доработки)</t>
    </r>
  </si>
  <si>
    <r>
      <t xml:space="preserve">Подсолнечник </t>
    </r>
    <r>
      <rPr>
        <i/>
        <sz val="10"/>
        <rFont val="Times New Roman"/>
        <family val="1"/>
        <charset val="204"/>
      </rPr>
      <t>(бункерный/первоначальный вес)</t>
    </r>
  </si>
  <si>
    <t>Заместитель главы Администрации города Донецка по экономике</t>
  </si>
  <si>
    <t>Д.В. Кравцов</t>
  </si>
  <si>
    <t>Исп. Зыщук Ирина Леонидовна, 8 (86368) 2 30 06</t>
  </si>
  <si>
    <t>Муниципальное образование "Город Донецк"</t>
  </si>
  <si>
    <r>
      <t xml:space="preserve">Лен </t>
    </r>
    <r>
      <rPr>
        <i/>
        <sz val="10"/>
        <rFont val="Times New Roman"/>
        <family val="1"/>
        <charset val="204"/>
      </rPr>
      <t>(первоначально-оприходованный вес)</t>
    </r>
  </si>
  <si>
    <r>
      <t>Сахарная свекла /фабричная/</t>
    </r>
    <r>
      <rPr>
        <b/>
        <i/>
        <sz val="10"/>
        <rFont val="Times New Roman"/>
        <family val="1"/>
        <charset val="204"/>
      </rPr>
      <t xml:space="preserve">   </t>
    </r>
    <r>
      <rPr>
        <i/>
        <sz val="10"/>
        <rFont val="Times New Roman"/>
        <family val="1"/>
        <charset val="204"/>
      </rPr>
      <t>(в весе после доработки)</t>
    </r>
  </si>
  <si>
    <r>
      <t>Сахарная свекла /фабричная/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(в весе после доработки)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</si>
</sst>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_р_."/>
  </numFmts>
  <fonts count="36" x14ac:knownFonts="1">
    <font>
      <sz val="10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7.5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9"/>
      <name val="Arial Cyr"/>
      <family val="2"/>
      <charset val="204"/>
    </font>
    <font>
      <b/>
      <u/>
      <sz val="9"/>
      <name val="Arial Cyr"/>
      <family val="2"/>
      <charset val="204"/>
    </font>
    <font>
      <b/>
      <u/>
      <sz val="10"/>
      <name val="Arial Cyr"/>
      <family val="2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5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u/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Border="1"/>
    <xf numFmtId="0" fontId="6" fillId="0" borderId="0" xfId="0" quotePrefix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0" xfId="0" applyFont="1" applyBorder="1"/>
    <xf numFmtId="0" fontId="9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15" fillId="0" borderId="0" xfId="0" applyFont="1" applyBorder="1" applyAlignment="1">
      <alignment shrinkToFi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9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/>
    <xf numFmtId="165" fontId="18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20" fillId="0" borderId="0" xfId="0" applyFont="1"/>
    <xf numFmtId="0" fontId="23" fillId="0" borderId="0" xfId="0" applyFont="1"/>
    <xf numFmtId="0" fontId="24" fillId="0" borderId="0" xfId="0" applyFont="1"/>
    <xf numFmtId="0" fontId="20" fillId="0" borderId="0" xfId="0" applyFont="1" applyBorder="1"/>
    <xf numFmtId="0" fontId="24" fillId="0" borderId="0" xfId="0" applyFont="1" applyBorder="1"/>
    <xf numFmtId="0" fontId="20" fillId="0" borderId="0" xfId="0" applyFont="1" applyBorder="1" applyAlignment="1">
      <alignment horizontal="left"/>
    </xf>
    <xf numFmtId="0" fontId="23" fillId="0" borderId="0" xfId="0" applyFont="1" applyBorder="1"/>
    <xf numFmtId="0" fontId="17" fillId="0" borderId="0" xfId="0" applyFont="1"/>
    <xf numFmtId="0" fontId="19" fillId="0" borderId="0" xfId="0" applyFont="1"/>
    <xf numFmtId="0" fontId="2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/>
    </xf>
    <xf numFmtId="165" fontId="26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/>
    </xf>
    <xf numFmtId="165" fontId="18" fillId="0" borderId="1" xfId="0" applyNumberFormat="1" applyFont="1" applyBorder="1" applyAlignment="1">
      <alignment horizontal="center"/>
    </xf>
    <xf numFmtId="0" fontId="24" fillId="0" borderId="1" xfId="0" applyFont="1" applyFill="1" applyBorder="1" applyAlignment="1">
      <alignment horizontal="left" vertical="center" wrapText="1"/>
    </xf>
    <xf numFmtId="0" fontId="27" fillId="0" borderId="1" xfId="0" quotePrefix="1" applyFont="1" applyBorder="1" applyAlignment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27" fillId="2" borderId="1" xfId="0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 applyProtection="1">
      <alignment horizontal="left" vertical="center" wrapText="1"/>
    </xf>
    <xf numFmtId="0" fontId="24" fillId="2" borderId="1" xfId="0" applyFont="1" applyFill="1" applyBorder="1" applyAlignment="1" applyProtection="1">
      <alignment horizontal="left" vertical="center" wrapText="1"/>
    </xf>
    <xf numFmtId="0" fontId="18" fillId="2" borderId="1" xfId="0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165" fontId="23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7" fillId="0" borderId="1" xfId="0" applyFont="1" applyBorder="1"/>
    <xf numFmtId="0" fontId="23" fillId="0" borderId="1" xfId="0" applyFont="1" applyBorder="1" applyAlignment="1">
      <alignment horizontal="left" vertical="center"/>
    </xf>
    <xf numFmtId="164" fontId="2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0" fontId="21" fillId="0" borderId="0" xfId="0" applyFont="1" applyBorder="1"/>
    <xf numFmtId="0" fontId="29" fillId="0" borderId="0" xfId="0" applyFont="1"/>
    <xf numFmtId="0" fontId="21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Border="1"/>
    <xf numFmtId="3" fontId="23" fillId="0" borderId="1" xfId="0" applyNumberFormat="1" applyFont="1" applyBorder="1" applyAlignment="1">
      <alignment horizontal="center"/>
    </xf>
    <xf numFmtId="0" fontId="29" fillId="0" borderId="0" xfId="0" applyFont="1" applyBorder="1"/>
    <xf numFmtId="165" fontId="23" fillId="0" borderId="1" xfId="0" applyNumberFormat="1" applyFont="1" applyBorder="1" applyAlignment="1">
      <alignment vertical="center"/>
    </xf>
    <xf numFmtId="165" fontId="24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26" fillId="0" borderId="0" xfId="0" applyFont="1" applyBorder="1"/>
    <xf numFmtId="0" fontId="23" fillId="0" borderId="0" xfId="0" applyFont="1" applyBorder="1" applyAlignment="1">
      <alignment horizontal="center"/>
    </xf>
    <xf numFmtId="0" fontId="34" fillId="0" borderId="0" xfId="0" applyFont="1" applyBorder="1"/>
    <xf numFmtId="0" fontId="16" fillId="0" borderId="0" xfId="0" quotePrefix="1" applyFont="1" applyBorder="1" applyAlignment="1">
      <alignment horizontal="center"/>
    </xf>
    <xf numFmtId="0" fontId="20" fillId="0" borderId="0" xfId="0" applyFont="1" applyFill="1" applyBorder="1"/>
    <xf numFmtId="0" fontId="24" fillId="0" borderId="0" xfId="0" applyFont="1" applyFill="1" applyBorder="1"/>
    <xf numFmtId="0" fontId="24" fillId="0" borderId="0" xfId="0" applyFont="1" applyFill="1"/>
    <xf numFmtId="0" fontId="23" fillId="0" borderId="1" xfId="0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23" fillId="0" borderId="1" xfId="0" quotePrefix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165" fontId="35" fillId="0" borderId="1" xfId="0" applyNumberFormat="1" applyFont="1" applyBorder="1" applyAlignment="1">
      <alignment horizontal="right" vertical="center"/>
    </xf>
    <xf numFmtId="166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right" vertical="center"/>
    </xf>
    <xf numFmtId="3" fontId="23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/>
    </xf>
    <xf numFmtId="165" fontId="24" fillId="0" borderId="1" xfId="0" applyNumberFormat="1" applyFont="1" applyFill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0" fontId="18" fillId="0" borderId="1" xfId="0" quotePrefix="1" applyFont="1" applyBorder="1" applyAlignment="1">
      <alignment horizontal="left" vertical="center"/>
    </xf>
    <xf numFmtId="3" fontId="27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30" fillId="0" borderId="0" xfId="0" applyNumberFormat="1" applyFont="1" applyBorder="1" applyAlignment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/>
    <xf numFmtId="0" fontId="19" fillId="0" borderId="1" xfId="0" applyFont="1" applyBorder="1" applyAlignment="1">
      <alignment horizontal="center" vertical="center"/>
    </xf>
    <xf numFmtId="0" fontId="32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0" fillId="0" borderId="0" xfId="0" applyAlignment="1">
      <alignment wrapText="1"/>
    </xf>
    <xf numFmtId="0" fontId="21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8" fillId="0" borderId="0" xfId="0" applyFont="1" applyBorder="1" applyAlignment="1">
      <alignment wrapText="1"/>
    </xf>
    <xf numFmtId="0" fontId="28" fillId="0" borderId="0" xfId="0" applyFont="1" applyAlignment="1">
      <alignment wrapText="1"/>
    </xf>
    <xf numFmtId="0" fontId="20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30" fillId="0" borderId="0" xfId="0" applyFont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33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30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33" fillId="0" borderId="0" xfId="0" applyFont="1" applyAlignment="1">
      <alignment horizontal="center" wrapText="1"/>
    </xf>
    <xf numFmtId="0" fontId="21" fillId="0" borderId="0" xfId="0" applyFont="1" applyBorder="1" applyAlignment="1">
      <alignment wrapText="1"/>
    </xf>
    <xf numFmtId="0" fontId="2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11</xdr:row>
      <xdr:rowOff>0</xdr:rowOff>
    </xdr:from>
    <xdr:to>
      <xdr:col>0</xdr:col>
      <xdr:colOff>390525</xdr:colOff>
      <xdr:row>11</xdr:row>
      <xdr:rowOff>200025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4325" y="2638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314325</xdr:colOff>
      <xdr:row>14</xdr:row>
      <xdr:rowOff>0</xdr:rowOff>
    </xdr:from>
    <xdr:to>
      <xdr:col>0</xdr:col>
      <xdr:colOff>390525</xdr:colOff>
      <xdr:row>14</xdr:row>
      <xdr:rowOff>200025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14325" y="3819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11"/>
  <sheetViews>
    <sheetView tabSelected="1" view="pageBreakPreview" zoomScale="80" zoomScaleNormal="80" zoomScaleSheetLayoutView="80" workbookViewId="0">
      <selection activeCell="J17" sqref="J17"/>
    </sheetView>
  </sheetViews>
  <sheetFormatPr defaultRowHeight="12.75" x14ac:dyDescent="0.2"/>
  <cols>
    <col min="1" max="1" width="48" customWidth="1"/>
    <col min="2" max="2" width="17.42578125" customWidth="1"/>
    <col min="3" max="6" width="13.7109375" customWidth="1"/>
    <col min="7" max="7" width="12.42578125" customWidth="1"/>
    <col min="8" max="10" width="13.7109375" customWidth="1"/>
    <col min="11" max="11" width="14.28515625" customWidth="1"/>
  </cols>
  <sheetData>
    <row r="1" spans="1:11" ht="15" x14ac:dyDescent="0.25">
      <c r="A1" s="104"/>
      <c r="B1" s="104"/>
      <c r="C1" s="104"/>
      <c r="D1" s="104"/>
    </row>
    <row r="2" spans="1:11" ht="16.5" customHeight="1" x14ac:dyDescent="0.25">
      <c r="A2" s="31" t="s">
        <v>71</v>
      </c>
      <c r="B2" s="32"/>
      <c r="C2" s="32"/>
      <c r="D2" s="32"/>
      <c r="E2" s="32"/>
      <c r="F2" s="32"/>
      <c r="G2" s="32"/>
      <c r="H2" s="33"/>
      <c r="I2" s="33"/>
      <c r="J2" s="33"/>
      <c r="K2" s="33"/>
    </row>
    <row r="3" spans="1:11" ht="15.75" x14ac:dyDescent="0.25">
      <c r="A3" s="34"/>
      <c r="B3" s="35"/>
      <c r="C3" s="35"/>
      <c r="D3" s="35"/>
      <c r="E3" s="35"/>
      <c r="F3" s="33"/>
      <c r="G3" s="33"/>
      <c r="H3" s="33"/>
      <c r="I3" s="33"/>
      <c r="J3" s="33"/>
      <c r="K3" s="33"/>
    </row>
    <row r="4" spans="1:11" ht="15.75" x14ac:dyDescent="0.25">
      <c r="A4" s="36"/>
      <c r="B4" s="111" t="s">
        <v>78</v>
      </c>
      <c r="C4" s="112"/>
      <c r="D4" s="112"/>
      <c r="E4" s="112"/>
      <c r="F4" s="33"/>
      <c r="G4" s="33"/>
      <c r="H4" s="33"/>
      <c r="I4" s="33"/>
      <c r="J4" s="33"/>
      <c r="K4" s="33"/>
    </row>
    <row r="5" spans="1:11" ht="15.75" x14ac:dyDescent="0.25">
      <c r="A5" s="31"/>
      <c r="B5" s="113" t="s">
        <v>40</v>
      </c>
      <c r="C5" s="114"/>
      <c r="D5" s="114"/>
      <c r="E5" s="115"/>
      <c r="F5" s="33"/>
      <c r="G5" s="33"/>
      <c r="H5" s="33"/>
      <c r="I5" s="33"/>
      <c r="J5" s="33"/>
      <c r="K5" s="33"/>
    </row>
    <row r="6" spans="1:11" ht="8.25" customHeight="1" x14ac:dyDescent="0.25">
      <c r="A6" s="38"/>
      <c r="B6" s="39"/>
      <c r="C6" s="38"/>
      <c r="D6" s="38"/>
      <c r="E6" s="39"/>
      <c r="F6" s="39"/>
      <c r="G6" s="39"/>
      <c r="H6" s="33"/>
      <c r="I6" s="33"/>
      <c r="J6" s="33"/>
      <c r="K6" s="33"/>
    </row>
    <row r="7" spans="1:11" ht="18" customHeight="1" x14ac:dyDescent="0.2">
      <c r="A7" s="105" t="s">
        <v>0</v>
      </c>
      <c r="B7" s="106" t="s">
        <v>59</v>
      </c>
      <c r="C7" s="105" t="s">
        <v>51</v>
      </c>
      <c r="D7" s="116"/>
      <c r="E7" s="116"/>
      <c r="F7" s="30" t="s">
        <v>10</v>
      </c>
      <c r="G7" s="106" t="s">
        <v>68</v>
      </c>
      <c r="H7" s="105" t="s">
        <v>60</v>
      </c>
      <c r="I7" s="105"/>
      <c r="J7" s="105"/>
      <c r="K7" s="106" t="s">
        <v>70</v>
      </c>
    </row>
    <row r="8" spans="1:11" ht="20.100000000000001" customHeight="1" x14ac:dyDescent="0.2">
      <c r="A8" s="105"/>
      <c r="B8" s="106"/>
      <c r="C8" s="30" t="s">
        <v>47</v>
      </c>
      <c r="D8" s="30" t="s">
        <v>48</v>
      </c>
      <c r="E8" s="30" t="s">
        <v>50</v>
      </c>
      <c r="F8" s="30" t="s">
        <v>52</v>
      </c>
      <c r="G8" s="106"/>
      <c r="H8" s="30" t="s">
        <v>53</v>
      </c>
      <c r="I8" s="30" t="s">
        <v>54</v>
      </c>
      <c r="J8" s="30" t="s">
        <v>69</v>
      </c>
      <c r="K8" s="106"/>
    </row>
    <row r="9" spans="1:11" ht="18.75" customHeight="1" x14ac:dyDescent="0.25">
      <c r="A9" s="40" t="s">
        <v>24</v>
      </c>
      <c r="B9" s="41"/>
      <c r="C9" s="42"/>
      <c r="D9" s="42"/>
      <c r="E9" s="42"/>
      <c r="F9" s="42"/>
      <c r="G9" s="43"/>
      <c r="H9" s="42"/>
      <c r="I9" s="42"/>
      <c r="J9" s="42"/>
      <c r="K9" s="43"/>
    </row>
    <row r="10" spans="1:11" ht="24.95" customHeight="1" x14ac:dyDescent="0.2">
      <c r="A10" s="44" t="s">
        <v>28</v>
      </c>
      <c r="B10" s="45" t="s">
        <v>6</v>
      </c>
      <c r="C10" s="46"/>
      <c r="D10" s="46"/>
      <c r="E10" s="46"/>
      <c r="F10" s="46"/>
      <c r="G10" s="47"/>
      <c r="H10" s="46"/>
      <c r="I10" s="46"/>
      <c r="J10" s="46"/>
      <c r="K10" s="47"/>
    </row>
    <row r="11" spans="1:11" ht="34.5" customHeight="1" x14ac:dyDescent="0.2">
      <c r="A11" s="48" t="s">
        <v>66</v>
      </c>
      <c r="B11" s="45" t="s">
        <v>65</v>
      </c>
      <c r="C11" s="46"/>
      <c r="D11" s="46"/>
      <c r="E11" s="46"/>
      <c r="F11" s="46"/>
      <c r="G11" s="47"/>
      <c r="H11" s="46"/>
      <c r="I11" s="46"/>
      <c r="J11" s="46"/>
      <c r="K11" s="47"/>
    </row>
    <row r="12" spans="1:11" ht="25.5" customHeight="1" x14ac:dyDescent="0.2">
      <c r="A12" s="44" t="s">
        <v>25</v>
      </c>
      <c r="B12" s="45" t="s">
        <v>26</v>
      </c>
      <c r="C12" s="46"/>
      <c r="D12" s="46"/>
      <c r="E12" s="46"/>
      <c r="F12" s="46"/>
      <c r="G12" s="47"/>
      <c r="H12" s="46"/>
      <c r="I12" s="46"/>
      <c r="J12" s="46"/>
      <c r="K12" s="47"/>
    </row>
    <row r="13" spans="1:11" ht="21" customHeight="1" x14ac:dyDescent="0.2">
      <c r="A13" s="40" t="s">
        <v>27</v>
      </c>
      <c r="B13" s="49"/>
      <c r="C13" s="46"/>
      <c r="D13" s="46"/>
      <c r="E13" s="46"/>
      <c r="F13" s="46"/>
      <c r="G13" s="47"/>
      <c r="H13" s="46"/>
      <c r="I13" s="46"/>
      <c r="J13" s="46"/>
      <c r="K13" s="47"/>
    </row>
    <row r="14" spans="1:11" ht="38.25" customHeight="1" x14ac:dyDescent="0.2">
      <c r="A14" s="48" t="s">
        <v>66</v>
      </c>
      <c r="B14" s="45" t="s">
        <v>65</v>
      </c>
      <c r="C14" s="46"/>
      <c r="D14" s="46"/>
      <c r="E14" s="46"/>
      <c r="F14" s="46"/>
      <c r="G14" s="47"/>
      <c r="H14" s="46"/>
      <c r="I14" s="46"/>
      <c r="J14" s="46"/>
      <c r="K14" s="47"/>
    </row>
    <row r="15" spans="1:11" ht="16.5" customHeight="1" x14ac:dyDescent="0.2">
      <c r="A15" s="50" t="s">
        <v>67</v>
      </c>
      <c r="B15" s="51"/>
      <c r="C15" s="46"/>
      <c r="D15" s="46"/>
      <c r="E15" s="46"/>
      <c r="F15" s="46"/>
      <c r="G15" s="47"/>
      <c r="H15" s="46"/>
      <c r="I15" s="46"/>
      <c r="J15" s="46"/>
      <c r="K15" s="47"/>
    </row>
    <row r="16" spans="1:11" ht="36.75" customHeight="1" x14ac:dyDescent="0.2">
      <c r="A16" s="52" t="s">
        <v>38</v>
      </c>
      <c r="B16" s="51" t="s">
        <v>39</v>
      </c>
      <c r="C16" s="99">
        <v>259300</v>
      </c>
      <c r="D16" s="99">
        <v>280300</v>
      </c>
      <c r="E16" s="75">
        <f>E20+E23</f>
        <v>281195.80499999999</v>
      </c>
      <c r="F16" s="75">
        <f>F20+F23</f>
        <v>287128.22538658499</v>
      </c>
      <c r="G16" s="47">
        <f>F16/E16*100</f>
        <v>102.10971155369299</v>
      </c>
      <c r="H16" s="75">
        <f>H20+H23</f>
        <v>301858.65543612244</v>
      </c>
      <c r="I16" s="75">
        <f t="shared" ref="I16:J16" si="0">I20+I23</f>
        <v>317767.92596337502</v>
      </c>
      <c r="J16" s="75">
        <f t="shared" si="0"/>
        <v>335178.91082984599</v>
      </c>
      <c r="K16" s="47">
        <f>J16/C16*100</f>
        <v>129.26298142300269</v>
      </c>
    </row>
    <row r="17" spans="1:11" ht="30.75" customHeight="1" x14ac:dyDescent="0.2">
      <c r="A17" s="53" t="s">
        <v>29</v>
      </c>
      <c r="B17" s="51" t="s">
        <v>30</v>
      </c>
      <c r="C17" s="100">
        <v>186.1</v>
      </c>
      <c r="D17" s="100">
        <v>109.2</v>
      </c>
      <c r="E17" s="46">
        <f>E16/D16/E18*10000</f>
        <v>103.95812221916191</v>
      </c>
      <c r="F17" s="46">
        <f>F16/E16/F18*10000</f>
        <v>100.10756034675784</v>
      </c>
      <c r="G17" s="47" t="s">
        <v>49</v>
      </c>
      <c r="H17" s="46">
        <f>H16/F16/H18*10000</f>
        <v>101.5751323036373</v>
      </c>
      <c r="I17" s="46">
        <f>I16/H16/I18*10000</f>
        <v>101.80893335326323</v>
      </c>
      <c r="J17" s="46">
        <f>J16/I16/J18*10000</f>
        <v>102.01078444632255</v>
      </c>
      <c r="K17" s="47" t="s">
        <v>49</v>
      </c>
    </row>
    <row r="18" spans="1:11" ht="34.5" customHeight="1" x14ac:dyDescent="0.2">
      <c r="A18" s="54" t="s">
        <v>31</v>
      </c>
      <c r="B18" s="51" t="s">
        <v>30</v>
      </c>
      <c r="C18" s="101">
        <v>102.9</v>
      </c>
      <c r="D18" s="101">
        <f>D16/C16/D17*10000</f>
        <v>98.991508555719903</v>
      </c>
      <c r="E18" s="47">
        <v>96.5</v>
      </c>
      <c r="F18" s="47">
        <v>102</v>
      </c>
      <c r="G18" s="47" t="s">
        <v>49</v>
      </c>
      <c r="H18" s="47">
        <v>103.5</v>
      </c>
      <c r="I18" s="47">
        <v>103.4</v>
      </c>
      <c r="J18" s="47">
        <v>103.4</v>
      </c>
      <c r="K18" s="47" t="s">
        <v>49</v>
      </c>
    </row>
    <row r="19" spans="1:11" ht="18.75" customHeight="1" x14ac:dyDescent="0.2">
      <c r="A19" s="54" t="s">
        <v>16</v>
      </c>
      <c r="B19" s="51"/>
      <c r="C19" s="100"/>
      <c r="D19" s="100"/>
      <c r="E19" s="46"/>
      <c r="F19" s="46"/>
      <c r="G19" s="47"/>
      <c r="H19" s="46"/>
      <c r="I19" s="46"/>
      <c r="J19" s="46"/>
      <c r="K19" s="47"/>
    </row>
    <row r="20" spans="1:11" ht="28.5" customHeight="1" x14ac:dyDescent="0.2">
      <c r="A20" s="52" t="s">
        <v>32</v>
      </c>
      <c r="B20" s="51" t="s">
        <v>39</v>
      </c>
      <c r="C20" s="99">
        <v>163700</v>
      </c>
      <c r="D20" s="99">
        <v>185000</v>
      </c>
      <c r="E20" s="75">
        <f>D20*E22*E21/10000</f>
        <v>157024.67000000001</v>
      </c>
      <c r="F20" s="75">
        <f>E20*F22*F21/10000</f>
        <v>157941.69407280002</v>
      </c>
      <c r="G20" s="47">
        <f>F20/E20*100</f>
        <v>100.584</v>
      </c>
      <c r="H20" s="75">
        <f>F20*H22*H21/10000</f>
        <v>164954.77911471456</v>
      </c>
      <c r="I20" s="75">
        <f>H20*I22*I21/10000</f>
        <v>172961.6840929428</v>
      </c>
      <c r="J20" s="75">
        <f>I20*J22*J21/10000</f>
        <v>181713.54530804572</v>
      </c>
      <c r="K20" s="47">
        <f>J20/C20*100</f>
        <v>111.00399835555635</v>
      </c>
    </row>
    <row r="21" spans="1:11" ht="33.75" customHeight="1" x14ac:dyDescent="0.2">
      <c r="A21" s="53" t="s">
        <v>33</v>
      </c>
      <c r="B21" s="51" t="s">
        <v>30</v>
      </c>
      <c r="C21" s="100">
        <v>335.7</v>
      </c>
      <c r="D21" s="100">
        <v>115.2</v>
      </c>
      <c r="E21" s="46">
        <v>90.2</v>
      </c>
      <c r="F21" s="46">
        <v>99</v>
      </c>
      <c r="G21" s="47" t="s">
        <v>49</v>
      </c>
      <c r="H21" s="46">
        <v>101.3</v>
      </c>
      <c r="I21" s="46">
        <v>101.8</v>
      </c>
      <c r="J21" s="46">
        <v>102</v>
      </c>
      <c r="K21" s="47" t="s">
        <v>49</v>
      </c>
    </row>
    <row r="22" spans="1:11" ht="30.75" customHeight="1" x14ac:dyDescent="0.2">
      <c r="A22" s="54" t="s">
        <v>34</v>
      </c>
      <c r="B22" s="51" t="s">
        <v>30</v>
      </c>
      <c r="C22" s="101">
        <v>105.1</v>
      </c>
      <c r="D22" s="101">
        <f>D20/C20/D21*10000</f>
        <v>98.100352949161731</v>
      </c>
      <c r="E22" s="47">
        <v>94.1</v>
      </c>
      <c r="F22" s="47">
        <v>101.6</v>
      </c>
      <c r="G22" s="47" t="s">
        <v>49</v>
      </c>
      <c r="H22" s="47">
        <v>103.1</v>
      </c>
      <c r="I22" s="47">
        <v>103</v>
      </c>
      <c r="J22" s="47">
        <v>103</v>
      </c>
      <c r="K22" s="47" t="s">
        <v>49</v>
      </c>
    </row>
    <row r="23" spans="1:11" ht="33.75" customHeight="1" x14ac:dyDescent="0.2">
      <c r="A23" s="52" t="s">
        <v>35</v>
      </c>
      <c r="B23" s="51" t="s">
        <v>39</v>
      </c>
      <c r="C23" s="99">
        <v>95600</v>
      </c>
      <c r="D23" s="99">
        <v>95300</v>
      </c>
      <c r="E23" s="75">
        <f>D23*E25*E24/10000</f>
        <v>124171.13499999999</v>
      </c>
      <c r="F23" s="75">
        <f>E23*F25*F24/10000</f>
        <v>129186.53131378499</v>
      </c>
      <c r="G23" s="47">
        <f>F23/E23*100</f>
        <v>104.03909999999999</v>
      </c>
      <c r="H23" s="75">
        <f>F23*H25*H24/10000</f>
        <v>136903.87632140788</v>
      </c>
      <c r="I23" s="75">
        <f>H23*I25*I24/10000</f>
        <v>144806.24187043219</v>
      </c>
      <c r="J23" s="75">
        <f>I23*J25*J24/10000</f>
        <v>153465.36552180027</v>
      </c>
      <c r="K23" s="47">
        <f>J23/C23*100</f>
        <v>160.52862502280362</v>
      </c>
    </row>
    <row r="24" spans="1:11" ht="29.25" customHeight="1" x14ac:dyDescent="0.2">
      <c r="A24" s="53" t="s">
        <v>36</v>
      </c>
      <c r="B24" s="51" t="s">
        <v>30</v>
      </c>
      <c r="C24" s="100">
        <v>99.9</v>
      </c>
      <c r="D24" s="100">
        <v>98.8</v>
      </c>
      <c r="E24" s="46">
        <v>126.5</v>
      </c>
      <c r="F24" s="46">
        <v>101.7</v>
      </c>
      <c r="G24" s="47" t="s">
        <v>49</v>
      </c>
      <c r="H24" s="46">
        <v>101.8</v>
      </c>
      <c r="I24" s="46">
        <v>101.9</v>
      </c>
      <c r="J24" s="46">
        <v>102.1</v>
      </c>
      <c r="K24" s="47" t="s">
        <v>49</v>
      </c>
    </row>
    <row r="25" spans="1:11" ht="24.95" customHeight="1" x14ac:dyDescent="0.2">
      <c r="A25" s="54" t="s">
        <v>37</v>
      </c>
      <c r="B25" s="51" t="s">
        <v>30</v>
      </c>
      <c r="C25" s="101">
        <v>107.5</v>
      </c>
      <c r="D25" s="101">
        <f>D23/C23/D24*10000</f>
        <v>100.89695593989802</v>
      </c>
      <c r="E25" s="47">
        <v>103</v>
      </c>
      <c r="F25" s="47">
        <v>102.3</v>
      </c>
      <c r="G25" s="47" t="s">
        <v>49</v>
      </c>
      <c r="H25" s="47">
        <v>104.1</v>
      </c>
      <c r="I25" s="47">
        <v>103.8</v>
      </c>
      <c r="J25" s="47">
        <v>103.8</v>
      </c>
      <c r="K25" s="47" t="s">
        <v>49</v>
      </c>
    </row>
    <row r="26" spans="1:11" ht="24.7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3"/>
      <c r="K26" s="33"/>
    </row>
    <row r="27" spans="1:1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3"/>
      <c r="K27" s="33"/>
    </row>
    <row r="28" spans="1:11" s="73" customFormat="1" ht="15.75" x14ac:dyDescent="0.2">
      <c r="A28" s="107" t="s">
        <v>75</v>
      </c>
      <c r="B28" s="108"/>
      <c r="C28" s="108"/>
      <c r="D28" s="72"/>
      <c r="E28" s="72"/>
      <c r="F28" s="72"/>
      <c r="G28" s="72"/>
      <c r="H28" s="72"/>
      <c r="I28" s="72"/>
      <c r="J28" s="109" t="s">
        <v>76</v>
      </c>
      <c r="K28" s="110"/>
    </row>
    <row r="29" spans="1:1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3"/>
      <c r="K29" s="33"/>
    </row>
    <row r="30" spans="1:1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3"/>
      <c r="K30" s="33"/>
    </row>
    <row r="31" spans="1:11" x14ac:dyDescent="0.2">
      <c r="A31" s="74" t="s">
        <v>77</v>
      </c>
      <c r="B31" s="35"/>
      <c r="C31" s="35"/>
      <c r="D31" s="35"/>
      <c r="E31" s="35"/>
      <c r="F31" s="35"/>
      <c r="G31" s="35"/>
      <c r="H31" s="35"/>
      <c r="I31" s="35"/>
      <c r="J31" s="33"/>
      <c r="K31" s="33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">
      <c r="B111" s="1"/>
      <c r="C111" s="1"/>
      <c r="D111" s="1"/>
      <c r="E111" s="1"/>
      <c r="F111" s="1"/>
      <c r="G111" s="1"/>
      <c r="H111" s="1"/>
      <c r="I111" s="1"/>
    </row>
  </sheetData>
  <mergeCells count="11">
    <mergeCell ref="A28:C28"/>
    <mergeCell ref="J28:K28"/>
    <mergeCell ref="B4:E4"/>
    <mergeCell ref="B5:E5"/>
    <mergeCell ref="K7:K8"/>
    <mergeCell ref="C7:E7"/>
    <mergeCell ref="A1:D1"/>
    <mergeCell ref="H7:J7"/>
    <mergeCell ref="G7:G8"/>
    <mergeCell ref="A7:A8"/>
    <mergeCell ref="B7:B8"/>
  </mergeCells>
  <phoneticPr fontId="13" type="noConversion"/>
  <pageMargins left="0.7" right="0.7" top="0.75" bottom="0.75" header="0.3" footer="0.3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127"/>
  <sheetViews>
    <sheetView view="pageBreakPreview" zoomScale="80" zoomScaleNormal="80" zoomScaleSheetLayoutView="80" workbookViewId="0">
      <selection activeCell="I36" sqref="I36"/>
    </sheetView>
  </sheetViews>
  <sheetFormatPr defaultRowHeight="12.75" x14ac:dyDescent="0.2"/>
  <cols>
    <col min="1" max="1" width="62.28515625" customWidth="1"/>
    <col min="2" max="5" width="11.7109375" customWidth="1"/>
    <col min="6" max="6" width="10.7109375" customWidth="1"/>
    <col min="7" max="9" width="11.7109375" customWidth="1"/>
    <col min="10" max="10" width="12.5703125" customWidth="1"/>
  </cols>
  <sheetData>
    <row r="1" spans="1:10" s="33" customFormat="1" ht="15.75" x14ac:dyDescent="0.2">
      <c r="A1" s="124" t="s">
        <v>72</v>
      </c>
      <c r="B1" s="124"/>
      <c r="C1" s="124"/>
      <c r="D1" s="124"/>
      <c r="E1" s="124"/>
      <c r="F1" s="124"/>
    </row>
    <row r="2" spans="1:10" s="33" customFormat="1" ht="15.75" x14ac:dyDescent="0.2">
      <c r="A2" s="55"/>
      <c r="B2" s="55"/>
      <c r="C2" s="55"/>
      <c r="D2" s="55"/>
      <c r="E2" s="55"/>
      <c r="F2" s="55"/>
    </row>
    <row r="3" spans="1:10" s="33" customFormat="1" ht="15.75" x14ac:dyDescent="0.25">
      <c r="A3" s="56"/>
      <c r="B3" s="130" t="s">
        <v>78</v>
      </c>
      <c r="C3" s="131"/>
      <c r="D3" s="131"/>
      <c r="E3" s="131"/>
      <c r="F3" s="31"/>
    </row>
    <row r="4" spans="1:10" s="33" customFormat="1" ht="15.75" x14ac:dyDescent="0.25">
      <c r="A4" s="31"/>
      <c r="B4" s="132" t="s">
        <v>40</v>
      </c>
      <c r="C4" s="133"/>
      <c r="D4" s="133"/>
      <c r="E4" s="133"/>
    </row>
    <row r="5" spans="1:10" s="33" customFormat="1" ht="7.5" customHeight="1" x14ac:dyDescent="0.25">
      <c r="A5" s="31"/>
      <c r="B5" s="32"/>
      <c r="C5" s="32"/>
      <c r="F5" s="32"/>
    </row>
    <row r="6" spans="1:10" s="33" customFormat="1" ht="15" x14ac:dyDescent="0.25">
      <c r="A6" s="38" t="s">
        <v>13</v>
      </c>
      <c r="B6" s="39"/>
      <c r="C6" s="39"/>
      <c r="D6" s="39"/>
      <c r="E6" s="39"/>
    </row>
    <row r="7" spans="1:10" s="33" customFormat="1" ht="15" x14ac:dyDescent="0.25">
      <c r="A7" s="38" t="s">
        <v>14</v>
      </c>
      <c r="B7" s="39"/>
      <c r="C7" s="38"/>
      <c r="D7" s="39"/>
      <c r="E7" s="39"/>
      <c r="F7" s="39"/>
    </row>
    <row r="8" spans="1:10" s="33" customFormat="1" ht="9" customHeight="1" x14ac:dyDescent="0.2"/>
    <row r="9" spans="1:10" s="33" customFormat="1" ht="18" customHeight="1" x14ac:dyDescent="0.2">
      <c r="A9" s="129" t="s">
        <v>0</v>
      </c>
      <c r="B9" s="125" t="s">
        <v>59</v>
      </c>
      <c r="C9" s="127" t="s">
        <v>51</v>
      </c>
      <c r="D9" s="128"/>
      <c r="E9" s="128"/>
      <c r="F9" s="60" t="s">
        <v>10</v>
      </c>
      <c r="G9" s="60" t="s">
        <v>15</v>
      </c>
      <c r="H9" s="61"/>
      <c r="I9" s="61"/>
      <c r="J9" s="125" t="s">
        <v>70</v>
      </c>
    </row>
    <row r="10" spans="1:10" s="33" customFormat="1" ht="20.100000000000001" customHeight="1" x14ac:dyDescent="0.2">
      <c r="A10" s="129"/>
      <c r="B10" s="125"/>
      <c r="C10" s="60" t="s">
        <v>47</v>
      </c>
      <c r="D10" s="60" t="s">
        <v>48</v>
      </c>
      <c r="E10" s="60" t="s">
        <v>50</v>
      </c>
      <c r="F10" s="60" t="s">
        <v>52</v>
      </c>
      <c r="G10" s="60" t="s">
        <v>53</v>
      </c>
      <c r="H10" s="60" t="s">
        <v>54</v>
      </c>
      <c r="I10" s="60" t="s">
        <v>69</v>
      </c>
      <c r="J10" s="126"/>
    </row>
    <row r="11" spans="1:10" s="33" customFormat="1" ht="17.25" customHeight="1" x14ac:dyDescent="0.2">
      <c r="A11" s="62" t="s">
        <v>73</v>
      </c>
      <c r="B11" s="87" t="s">
        <v>6</v>
      </c>
      <c r="C11" s="57">
        <v>635.29999999999995</v>
      </c>
      <c r="D11" s="57">
        <v>512</v>
      </c>
      <c r="E11" s="57">
        <v>481.7</v>
      </c>
      <c r="F11" s="57">
        <v>490.4</v>
      </c>
      <c r="G11" s="57">
        <v>499.7</v>
      </c>
      <c r="H11" s="57">
        <v>509.7</v>
      </c>
      <c r="I11" s="57">
        <v>520.4</v>
      </c>
      <c r="J11" s="63">
        <f>I11/C11*100</f>
        <v>81.914056351330075</v>
      </c>
    </row>
    <row r="12" spans="1:10" s="33" customFormat="1" ht="13.5" customHeight="1" x14ac:dyDescent="0.2">
      <c r="A12" s="64" t="s">
        <v>55</v>
      </c>
      <c r="B12" s="64"/>
      <c r="C12" s="69">
        <v>137.9</v>
      </c>
      <c r="D12" s="69">
        <f t="shared" ref="D12:I12" si="0">D11/C11*100</f>
        <v>80.591846371792869</v>
      </c>
      <c r="E12" s="69">
        <f t="shared" si="0"/>
        <v>94.08203125</v>
      </c>
      <c r="F12" s="69">
        <f t="shared" si="0"/>
        <v>101.80610338384885</v>
      </c>
      <c r="G12" s="69">
        <f t="shared" si="0"/>
        <v>101.89641109298533</v>
      </c>
      <c r="H12" s="69">
        <f t="shared" si="0"/>
        <v>102.00120072043227</v>
      </c>
      <c r="I12" s="69">
        <f t="shared" si="0"/>
        <v>102.0992740827938</v>
      </c>
      <c r="J12" s="63"/>
    </row>
    <row r="13" spans="1:10" s="33" customFormat="1" ht="16.5" customHeight="1" x14ac:dyDescent="0.2">
      <c r="A13" s="65" t="s">
        <v>74</v>
      </c>
      <c r="B13" s="90" t="s">
        <v>12</v>
      </c>
      <c r="C13" s="95">
        <v>0</v>
      </c>
      <c r="D13" s="57">
        <v>306.3</v>
      </c>
      <c r="E13" s="57">
        <v>32.700000000000003</v>
      </c>
      <c r="F13" s="88">
        <v>0</v>
      </c>
      <c r="G13" s="88">
        <v>0</v>
      </c>
      <c r="H13" s="88">
        <v>0</v>
      </c>
      <c r="I13" s="88">
        <v>0</v>
      </c>
      <c r="J13" s="63" t="e">
        <f>I13/C13*100</f>
        <v>#DIV/0!</v>
      </c>
    </row>
    <row r="14" spans="1:10" s="58" customFormat="1" ht="13.5" customHeight="1" x14ac:dyDescent="0.2">
      <c r="A14" s="64" t="s">
        <v>55</v>
      </c>
      <c r="B14" s="102"/>
      <c r="C14" s="69">
        <v>0</v>
      </c>
      <c r="D14" s="69" t="e">
        <f t="shared" ref="D14:I14" si="1">D13/C13*100</f>
        <v>#DIV/0!</v>
      </c>
      <c r="E14" s="69">
        <f t="shared" si="1"/>
        <v>10.675808031341823</v>
      </c>
      <c r="F14" s="69">
        <f t="shared" si="1"/>
        <v>0</v>
      </c>
      <c r="G14" s="69" t="e">
        <f t="shared" si="1"/>
        <v>#DIV/0!</v>
      </c>
      <c r="H14" s="69" t="e">
        <f t="shared" si="1"/>
        <v>#DIV/0!</v>
      </c>
      <c r="I14" s="69" t="e">
        <f t="shared" si="1"/>
        <v>#DIV/0!</v>
      </c>
      <c r="J14" s="66"/>
    </row>
    <row r="15" spans="1:10" s="33" customFormat="1" ht="15" customHeight="1" x14ac:dyDescent="0.2">
      <c r="A15" s="65" t="s">
        <v>79</v>
      </c>
      <c r="B15" s="90" t="s">
        <v>12</v>
      </c>
      <c r="C15" s="57"/>
      <c r="D15" s="57"/>
      <c r="E15" s="57"/>
      <c r="F15" s="57"/>
      <c r="G15" s="57"/>
      <c r="H15" s="57"/>
      <c r="I15" s="57"/>
      <c r="J15" s="63"/>
    </row>
    <row r="16" spans="1:10" s="33" customFormat="1" ht="13.5" customHeight="1" x14ac:dyDescent="0.2">
      <c r="A16" s="64" t="s">
        <v>55</v>
      </c>
      <c r="B16" s="90"/>
      <c r="C16" s="69"/>
      <c r="D16" s="69"/>
      <c r="E16" s="69"/>
      <c r="F16" s="69"/>
      <c r="G16" s="69"/>
      <c r="H16" s="69"/>
      <c r="I16" s="69"/>
      <c r="J16" s="63"/>
    </row>
    <row r="17" spans="1:10" s="33" customFormat="1" ht="18" customHeight="1" x14ac:dyDescent="0.2">
      <c r="A17" s="67" t="s">
        <v>80</v>
      </c>
      <c r="B17" s="90" t="s">
        <v>12</v>
      </c>
      <c r="C17" s="57"/>
      <c r="D17" s="57"/>
      <c r="E17" s="57"/>
      <c r="F17" s="57"/>
      <c r="G17" s="57"/>
      <c r="H17" s="57"/>
      <c r="I17" s="57"/>
      <c r="J17" s="63"/>
    </row>
    <row r="18" spans="1:10" s="33" customFormat="1" ht="15" customHeight="1" x14ac:dyDescent="0.2">
      <c r="A18" s="64" t="s">
        <v>55</v>
      </c>
      <c r="B18" s="90"/>
      <c r="C18" s="69"/>
      <c r="D18" s="69"/>
      <c r="E18" s="69"/>
      <c r="F18" s="69"/>
      <c r="G18" s="69"/>
      <c r="H18" s="69"/>
      <c r="I18" s="69"/>
      <c r="J18" s="63"/>
    </row>
    <row r="19" spans="1:10" s="33" customFormat="1" ht="17.25" customHeight="1" x14ac:dyDescent="0.2">
      <c r="A19" s="62" t="s">
        <v>11</v>
      </c>
      <c r="B19" s="90" t="s">
        <v>12</v>
      </c>
      <c r="C19" s="57"/>
      <c r="D19" s="57"/>
      <c r="E19" s="57"/>
      <c r="F19" s="57"/>
      <c r="G19" s="57"/>
      <c r="H19" s="57"/>
      <c r="I19" s="57"/>
      <c r="J19" s="63"/>
    </row>
    <row r="20" spans="1:10" s="33" customFormat="1" ht="12.75" customHeight="1" x14ac:dyDescent="0.2">
      <c r="A20" s="64" t="s">
        <v>55</v>
      </c>
      <c r="B20" s="90"/>
      <c r="C20" s="69"/>
      <c r="D20" s="69"/>
      <c r="E20" s="69"/>
      <c r="F20" s="69"/>
      <c r="G20" s="69"/>
      <c r="H20" s="69"/>
      <c r="I20" s="69"/>
      <c r="J20" s="63"/>
    </row>
    <row r="21" spans="1:10" s="33" customFormat="1" ht="16.5" customHeight="1" x14ac:dyDescent="0.2">
      <c r="A21" s="62" t="s">
        <v>1</v>
      </c>
      <c r="B21" s="90" t="s">
        <v>12</v>
      </c>
      <c r="C21" s="88"/>
      <c r="D21" s="57"/>
      <c r="E21" s="57"/>
      <c r="F21" s="88"/>
      <c r="G21" s="88"/>
      <c r="H21" s="88"/>
      <c r="I21" s="88"/>
      <c r="J21" s="63"/>
    </row>
    <row r="22" spans="1:10" s="33" customFormat="1" ht="15" customHeight="1" x14ac:dyDescent="0.2">
      <c r="A22" s="64" t="s">
        <v>55</v>
      </c>
      <c r="B22" s="90"/>
      <c r="C22" s="69"/>
      <c r="D22" s="69"/>
      <c r="E22" s="69"/>
      <c r="F22" s="69"/>
      <c r="G22" s="69"/>
      <c r="H22" s="69"/>
      <c r="I22" s="69"/>
      <c r="J22" s="63"/>
    </row>
    <row r="23" spans="1:10" s="33" customFormat="1" ht="18.75" customHeight="1" x14ac:dyDescent="0.2">
      <c r="A23" s="62" t="s">
        <v>2</v>
      </c>
      <c r="B23" s="90" t="s">
        <v>12</v>
      </c>
      <c r="C23" s="57"/>
      <c r="D23" s="57"/>
      <c r="E23" s="57"/>
      <c r="F23" s="57"/>
      <c r="G23" s="57"/>
      <c r="H23" s="57"/>
      <c r="I23" s="57"/>
      <c r="J23" s="63"/>
    </row>
    <row r="24" spans="1:10" s="33" customFormat="1" ht="13.5" customHeight="1" x14ac:dyDescent="0.2">
      <c r="A24" s="64" t="s">
        <v>55</v>
      </c>
      <c r="B24" s="90"/>
      <c r="C24" s="69"/>
      <c r="D24" s="69"/>
      <c r="E24" s="69"/>
      <c r="F24" s="69"/>
      <c r="G24" s="69"/>
      <c r="H24" s="69"/>
      <c r="I24" s="69"/>
      <c r="J24" s="63"/>
    </row>
    <row r="25" spans="1:10" s="33" customFormat="1" ht="14.25" customHeight="1" x14ac:dyDescent="0.2">
      <c r="A25" s="62" t="s">
        <v>3</v>
      </c>
      <c r="B25" s="90" t="s">
        <v>12</v>
      </c>
      <c r="C25" s="57"/>
      <c r="D25" s="57"/>
      <c r="E25" s="57"/>
      <c r="F25" s="57"/>
      <c r="G25" s="57"/>
      <c r="H25" s="57"/>
      <c r="I25" s="57"/>
      <c r="J25" s="63"/>
    </row>
    <row r="26" spans="1:10" s="33" customFormat="1" ht="14.25" customHeight="1" x14ac:dyDescent="0.2">
      <c r="A26" s="64" t="s">
        <v>55</v>
      </c>
      <c r="B26" s="90"/>
      <c r="C26" s="69"/>
      <c r="D26" s="69"/>
      <c r="E26" s="69"/>
      <c r="F26" s="69"/>
      <c r="G26" s="69"/>
      <c r="H26" s="69"/>
      <c r="I26" s="69"/>
      <c r="J26" s="63"/>
    </row>
    <row r="27" spans="1:10" s="33" customFormat="1" ht="18" customHeight="1" x14ac:dyDescent="0.2">
      <c r="A27" s="67" t="s">
        <v>45</v>
      </c>
      <c r="B27" s="90" t="s">
        <v>12</v>
      </c>
      <c r="C27" s="57"/>
      <c r="D27" s="57"/>
      <c r="E27" s="57"/>
      <c r="F27" s="57"/>
      <c r="G27" s="57"/>
      <c r="H27" s="57"/>
      <c r="I27" s="57"/>
      <c r="J27" s="63"/>
    </row>
    <row r="28" spans="1:10" s="33" customFormat="1" ht="16.5" customHeight="1" x14ac:dyDescent="0.2">
      <c r="A28" s="64" t="s">
        <v>55</v>
      </c>
      <c r="B28" s="90"/>
      <c r="C28" s="69"/>
      <c r="D28" s="69"/>
      <c r="E28" s="69"/>
      <c r="F28" s="69"/>
      <c r="G28" s="69"/>
      <c r="H28" s="69"/>
      <c r="I28" s="69"/>
      <c r="J28" s="63"/>
    </row>
    <row r="29" spans="1:10" s="33" customFormat="1" ht="18" customHeight="1" x14ac:dyDescent="0.2">
      <c r="A29" s="62" t="s">
        <v>4</v>
      </c>
      <c r="B29" s="90" t="s">
        <v>12</v>
      </c>
      <c r="C29" s="57"/>
      <c r="D29" s="57"/>
      <c r="E29" s="57"/>
      <c r="F29" s="57"/>
      <c r="G29" s="57"/>
      <c r="H29" s="57"/>
      <c r="I29" s="57"/>
      <c r="J29" s="63"/>
    </row>
    <row r="30" spans="1:10" s="33" customFormat="1" ht="15" customHeight="1" x14ac:dyDescent="0.2">
      <c r="A30" s="64" t="s">
        <v>55</v>
      </c>
      <c r="B30" s="90"/>
      <c r="C30" s="69"/>
      <c r="D30" s="69"/>
      <c r="E30" s="69"/>
      <c r="F30" s="69"/>
      <c r="G30" s="69"/>
      <c r="H30" s="69"/>
      <c r="I30" s="69"/>
      <c r="J30" s="63"/>
    </row>
    <row r="31" spans="1:10" s="33" customFormat="1" ht="18" customHeight="1" x14ac:dyDescent="0.2">
      <c r="A31" s="62" t="s">
        <v>5</v>
      </c>
      <c r="B31" s="87" t="s">
        <v>7</v>
      </c>
      <c r="C31" s="57"/>
      <c r="D31" s="57"/>
      <c r="E31" s="57"/>
      <c r="F31" s="57"/>
      <c r="G31" s="57"/>
      <c r="H31" s="57"/>
      <c r="I31" s="57"/>
      <c r="J31" s="63"/>
    </row>
    <row r="32" spans="1:10" s="33" customFormat="1" ht="15" customHeight="1" x14ac:dyDescent="0.2">
      <c r="A32" s="64" t="s">
        <v>55</v>
      </c>
      <c r="B32" s="87"/>
      <c r="C32" s="69"/>
      <c r="D32" s="69"/>
      <c r="E32" s="69"/>
      <c r="F32" s="69"/>
      <c r="G32" s="69"/>
      <c r="H32" s="69"/>
      <c r="I32" s="69"/>
      <c r="J32" s="63"/>
    </row>
    <row r="33" spans="1:10" s="33" customFormat="1" ht="17.25" customHeight="1" x14ac:dyDescent="0.2">
      <c r="A33" s="62" t="s">
        <v>21</v>
      </c>
      <c r="B33" s="87" t="s">
        <v>8</v>
      </c>
      <c r="C33" s="57"/>
      <c r="D33" s="57"/>
      <c r="E33" s="57"/>
      <c r="F33" s="57"/>
      <c r="G33" s="57"/>
      <c r="H33" s="57"/>
      <c r="I33" s="57"/>
      <c r="J33" s="63"/>
    </row>
    <row r="34" spans="1:10" s="33" customFormat="1" ht="15.75" customHeight="1" x14ac:dyDescent="0.2">
      <c r="A34" s="64" t="s">
        <v>55</v>
      </c>
      <c r="B34" s="87"/>
      <c r="C34" s="69"/>
      <c r="D34" s="69"/>
      <c r="E34" s="69"/>
      <c r="F34" s="69"/>
      <c r="G34" s="69"/>
      <c r="H34" s="69"/>
      <c r="I34" s="69"/>
      <c r="J34" s="63"/>
    </row>
    <row r="35" spans="1:10" s="33" customFormat="1" ht="17.25" customHeight="1" x14ac:dyDescent="0.2">
      <c r="A35" s="62" t="s">
        <v>23</v>
      </c>
      <c r="B35" s="87" t="s">
        <v>9</v>
      </c>
      <c r="C35" s="57">
        <v>837</v>
      </c>
      <c r="D35" s="57">
        <v>850</v>
      </c>
      <c r="E35" s="57">
        <v>860.2</v>
      </c>
      <c r="F35" s="57">
        <v>871.4</v>
      </c>
      <c r="G35" s="57">
        <v>883.6</v>
      </c>
      <c r="H35" s="57">
        <v>896.9</v>
      </c>
      <c r="I35" s="57">
        <v>987.5</v>
      </c>
      <c r="J35" s="63">
        <f>I35/C35*100</f>
        <v>117.98088410991636</v>
      </c>
    </row>
    <row r="36" spans="1:10" s="33" customFormat="1" ht="13.5" customHeight="1" x14ac:dyDescent="0.2">
      <c r="A36" s="64" t="s">
        <v>55</v>
      </c>
      <c r="B36" s="89"/>
      <c r="C36" s="69">
        <v>101.4</v>
      </c>
      <c r="D36" s="69">
        <f t="shared" ref="D36:I36" si="2">D35/C35*100</f>
        <v>101.5531660692951</v>
      </c>
      <c r="E36" s="69">
        <f t="shared" si="2"/>
        <v>101.2</v>
      </c>
      <c r="F36" s="69">
        <f t="shared" si="2"/>
        <v>101.30202278539872</v>
      </c>
      <c r="G36" s="69">
        <f t="shared" si="2"/>
        <v>101.40004590314437</v>
      </c>
      <c r="H36" s="69">
        <f t="shared" si="2"/>
        <v>101.50520597555455</v>
      </c>
      <c r="I36" s="69">
        <f t="shared" si="2"/>
        <v>110.10146058646448</v>
      </c>
      <c r="J36" s="68"/>
    </row>
    <row r="37" spans="1:10" s="33" customForma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33" customForma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s="71" customFormat="1" ht="15.75" customHeight="1" x14ac:dyDescent="0.25">
      <c r="A40" s="117" t="s">
        <v>75</v>
      </c>
      <c r="B40" s="118"/>
      <c r="C40" s="118"/>
      <c r="D40" s="119"/>
      <c r="E40" s="76"/>
      <c r="F40" s="76"/>
      <c r="G40" s="76"/>
      <c r="H40" s="76"/>
      <c r="I40" s="120" t="s">
        <v>76</v>
      </c>
      <c r="J40" s="12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22" t="s">
        <v>77</v>
      </c>
      <c r="B43" s="123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">
      <c r="B127" s="1"/>
      <c r="C127" s="1"/>
      <c r="D127" s="1"/>
      <c r="E127" s="1"/>
      <c r="F127" s="1"/>
      <c r="G127" s="1"/>
      <c r="H127" s="1"/>
      <c r="I127" s="1"/>
      <c r="J127" s="1"/>
    </row>
  </sheetData>
  <mergeCells count="10">
    <mergeCell ref="A40:D40"/>
    <mergeCell ref="I40:J40"/>
    <mergeCell ref="A43:B43"/>
    <mergeCell ref="A1:F1"/>
    <mergeCell ref="J9:J10"/>
    <mergeCell ref="C9:E9"/>
    <mergeCell ref="A9:A10"/>
    <mergeCell ref="B9:B10"/>
    <mergeCell ref="B3:E3"/>
    <mergeCell ref="B4:E4"/>
  </mergeCells>
  <phoneticPr fontId="13" type="noConversion"/>
  <pageMargins left="0.7" right="0.7" top="0.75" bottom="0.75" header="0.3" footer="0.3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J127"/>
  <sheetViews>
    <sheetView view="pageBreakPreview" zoomScale="80" zoomScaleNormal="80" zoomScaleSheetLayoutView="80" workbookViewId="0">
      <selection activeCell="A53" sqref="A53"/>
    </sheetView>
  </sheetViews>
  <sheetFormatPr defaultRowHeight="12.75" x14ac:dyDescent="0.2"/>
  <cols>
    <col min="1" max="1" width="62.28515625" customWidth="1"/>
    <col min="2" max="5" width="11.7109375" customWidth="1"/>
    <col min="6" max="6" width="10.7109375" customWidth="1"/>
    <col min="7" max="9" width="11.7109375" customWidth="1"/>
    <col min="10" max="10" width="12.7109375" customWidth="1"/>
  </cols>
  <sheetData>
    <row r="1" spans="1:10" ht="15.75" x14ac:dyDescent="0.2">
      <c r="A1" s="124" t="s">
        <v>72</v>
      </c>
      <c r="B1" s="124"/>
      <c r="C1" s="124"/>
      <c r="D1" s="124"/>
      <c r="E1" s="124"/>
      <c r="F1" s="124"/>
      <c r="G1" s="33"/>
      <c r="H1" s="33"/>
      <c r="I1" s="33"/>
      <c r="J1" s="33"/>
    </row>
    <row r="2" spans="1:10" ht="15.75" x14ac:dyDescent="0.2">
      <c r="A2" s="55"/>
      <c r="B2" s="55"/>
      <c r="C2" s="55"/>
      <c r="D2" s="55"/>
      <c r="E2" s="55"/>
      <c r="F2" s="55"/>
      <c r="G2" s="33"/>
      <c r="H2" s="33"/>
      <c r="I2" s="33"/>
      <c r="J2" s="33"/>
    </row>
    <row r="3" spans="1:10" ht="15.75" x14ac:dyDescent="0.25">
      <c r="A3" s="56"/>
      <c r="B3" s="130" t="s">
        <v>78</v>
      </c>
      <c r="C3" s="134"/>
      <c r="D3" s="134"/>
      <c r="E3" s="134"/>
      <c r="F3" s="31"/>
      <c r="G3" s="33"/>
      <c r="H3" s="33"/>
      <c r="I3" s="33"/>
      <c r="J3" s="33"/>
    </row>
    <row r="4" spans="1:10" ht="15.75" x14ac:dyDescent="0.25">
      <c r="A4" s="31"/>
      <c r="B4" s="132" t="s">
        <v>40</v>
      </c>
      <c r="C4" s="132"/>
      <c r="D4" s="132"/>
      <c r="E4" s="132"/>
      <c r="F4" s="33"/>
      <c r="G4" s="33"/>
      <c r="H4" s="33"/>
      <c r="I4" s="33"/>
      <c r="J4" s="33"/>
    </row>
    <row r="5" spans="1:10" ht="8.25" customHeight="1" x14ac:dyDescent="0.25">
      <c r="A5" s="31"/>
      <c r="B5" s="32"/>
      <c r="C5" s="32"/>
      <c r="D5" s="33"/>
      <c r="E5" s="33"/>
      <c r="F5" s="32"/>
      <c r="G5" s="33"/>
      <c r="H5" s="33"/>
      <c r="I5" s="33"/>
      <c r="J5" s="33"/>
    </row>
    <row r="6" spans="1:10" ht="15" x14ac:dyDescent="0.25">
      <c r="A6" s="38" t="s">
        <v>13</v>
      </c>
      <c r="B6" s="39"/>
      <c r="C6" s="39"/>
      <c r="D6" s="39"/>
      <c r="E6" s="39"/>
      <c r="F6" s="33"/>
      <c r="G6" s="33"/>
      <c r="H6" s="33"/>
      <c r="I6" s="33"/>
      <c r="J6" s="33"/>
    </row>
    <row r="7" spans="1:10" ht="15" x14ac:dyDescent="0.25">
      <c r="A7" s="38" t="s">
        <v>41</v>
      </c>
      <c r="B7" s="39"/>
      <c r="C7" s="38"/>
      <c r="D7" s="39"/>
      <c r="E7" s="39"/>
      <c r="F7" s="39"/>
      <c r="G7" s="33"/>
      <c r="H7" s="33"/>
      <c r="I7" s="33"/>
      <c r="J7" s="33"/>
    </row>
    <row r="8" spans="1:10" ht="8.2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8" customHeight="1" x14ac:dyDescent="0.2">
      <c r="A9" s="129" t="s">
        <v>0</v>
      </c>
      <c r="B9" s="125" t="s">
        <v>59</v>
      </c>
      <c r="C9" s="127" t="s">
        <v>51</v>
      </c>
      <c r="D9" s="128"/>
      <c r="E9" s="128"/>
      <c r="F9" s="60" t="s">
        <v>10</v>
      </c>
      <c r="G9" s="60" t="s">
        <v>15</v>
      </c>
      <c r="H9" s="61"/>
      <c r="I9" s="61"/>
      <c r="J9" s="125" t="s">
        <v>70</v>
      </c>
    </row>
    <row r="10" spans="1:10" ht="20.100000000000001" customHeight="1" x14ac:dyDescent="0.2">
      <c r="A10" s="129"/>
      <c r="B10" s="125"/>
      <c r="C10" s="60" t="s">
        <v>47</v>
      </c>
      <c r="D10" s="60" t="s">
        <v>48</v>
      </c>
      <c r="E10" s="60" t="s">
        <v>50</v>
      </c>
      <c r="F10" s="60" t="s">
        <v>52</v>
      </c>
      <c r="G10" s="60" t="s">
        <v>53</v>
      </c>
      <c r="H10" s="60" t="s">
        <v>54</v>
      </c>
      <c r="I10" s="60" t="s">
        <v>69</v>
      </c>
      <c r="J10" s="126"/>
    </row>
    <row r="11" spans="1:10" ht="19.5" customHeight="1" x14ac:dyDescent="0.2">
      <c r="A11" s="62" t="s">
        <v>73</v>
      </c>
      <c r="B11" s="87" t="s">
        <v>6</v>
      </c>
      <c r="C11" s="57">
        <v>281.39999999999998</v>
      </c>
      <c r="D11" s="57">
        <v>349</v>
      </c>
      <c r="E11" s="57">
        <v>437.3</v>
      </c>
      <c r="F11" s="57">
        <v>438.6</v>
      </c>
      <c r="G11" s="57">
        <v>443.9</v>
      </c>
      <c r="H11" s="57">
        <v>449.7</v>
      </c>
      <c r="I11" s="57">
        <v>456</v>
      </c>
      <c r="J11" s="68">
        <f>I11/C11*100</f>
        <v>162.04690831556505</v>
      </c>
    </row>
    <row r="12" spans="1:10" ht="14.25" customHeight="1" x14ac:dyDescent="0.2">
      <c r="A12" s="64" t="s">
        <v>55</v>
      </c>
      <c r="B12" s="64"/>
      <c r="C12" s="29">
        <v>143.1</v>
      </c>
      <c r="D12" s="29">
        <f t="shared" ref="D12:I12" si="0">D11/C11*100</f>
        <v>124.02274342572852</v>
      </c>
      <c r="E12" s="29">
        <f t="shared" si="0"/>
        <v>125.30085959885386</v>
      </c>
      <c r="F12" s="29">
        <f t="shared" si="0"/>
        <v>100.29727875600274</v>
      </c>
      <c r="G12" s="29">
        <f t="shared" si="0"/>
        <v>101.20839033287731</v>
      </c>
      <c r="H12" s="29">
        <f t="shared" si="0"/>
        <v>101.3066005857175</v>
      </c>
      <c r="I12" s="29">
        <f t="shared" si="0"/>
        <v>101.40093395597066</v>
      </c>
      <c r="J12" s="68"/>
    </row>
    <row r="13" spans="1:10" ht="15.75" customHeight="1" x14ac:dyDescent="0.2">
      <c r="A13" s="65" t="s">
        <v>74</v>
      </c>
      <c r="B13" s="90" t="s">
        <v>12</v>
      </c>
      <c r="C13" s="57"/>
      <c r="D13" s="57"/>
      <c r="E13" s="57"/>
      <c r="F13" s="57"/>
      <c r="G13" s="57"/>
      <c r="H13" s="57"/>
      <c r="I13" s="57"/>
      <c r="J13" s="68"/>
    </row>
    <row r="14" spans="1:10" ht="15" customHeight="1" x14ac:dyDescent="0.2">
      <c r="A14" s="64" t="s">
        <v>55</v>
      </c>
      <c r="B14" s="102"/>
      <c r="C14" s="29"/>
      <c r="D14" s="29"/>
      <c r="E14" s="29"/>
      <c r="F14" s="29"/>
      <c r="G14" s="29"/>
      <c r="H14" s="29"/>
      <c r="I14" s="29"/>
      <c r="J14" s="68"/>
    </row>
    <row r="15" spans="1:10" ht="13.5" customHeight="1" x14ac:dyDescent="0.2">
      <c r="A15" s="65" t="s">
        <v>79</v>
      </c>
      <c r="B15" s="90" t="s">
        <v>12</v>
      </c>
      <c r="C15" s="57"/>
      <c r="D15" s="57"/>
      <c r="E15" s="57"/>
      <c r="F15" s="57"/>
      <c r="G15" s="57"/>
      <c r="H15" s="57"/>
      <c r="I15" s="57"/>
      <c r="J15" s="68"/>
    </row>
    <row r="16" spans="1:10" ht="15.75" customHeight="1" x14ac:dyDescent="0.2">
      <c r="A16" s="64" t="s">
        <v>55</v>
      </c>
      <c r="B16" s="90"/>
      <c r="C16" s="29"/>
      <c r="D16" s="29"/>
      <c r="E16" s="29"/>
      <c r="F16" s="29"/>
      <c r="G16" s="29"/>
      <c r="H16" s="29"/>
      <c r="I16" s="29"/>
      <c r="J16" s="68"/>
    </row>
    <row r="17" spans="1:10" ht="14.25" customHeight="1" x14ac:dyDescent="0.2">
      <c r="A17" s="67" t="s">
        <v>81</v>
      </c>
      <c r="B17" s="90" t="s">
        <v>12</v>
      </c>
      <c r="C17" s="57"/>
      <c r="D17" s="57"/>
      <c r="E17" s="57"/>
      <c r="F17" s="57"/>
      <c r="G17" s="57"/>
      <c r="H17" s="57"/>
      <c r="I17" s="57"/>
      <c r="J17" s="68"/>
    </row>
    <row r="18" spans="1:10" ht="15.75" customHeight="1" x14ac:dyDescent="0.2">
      <c r="A18" s="64" t="s">
        <v>55</v>
      </c>
      <c r="B18" s="90"/>
      <c r="C18" s="29"/>
      <c r="D18" s="29"/>
      <c r="E18" s="29"/>
      <c r="F18" s="29"/>
      <c r="G18" s="29"/>
      <c r="H18" s="29"/>
      <c r="I18" s="29"/>
      <c r="J18" s="68"/>
    </row>
    <row r="19" spans="1:10" ht="16.5" customHeight="1" x14ac:dyDescent="0.2">
      <c r="A19" s="62" t="s">
        <v>11</v>
      </c>
      <c r="B19" s="90" t="s">
        <v>12</v>
      </c>
      <c r="C19" s="57"/>
      <c r="D19" s="57"/>
      <c r="E19" s="57"/>
      <c r="F19" s="57"/>
      <c r="G19" s="57"/>
      <c r="H19" s="57"/>
      <c r="I19" s="57"/>
      <c r="J19" s="68"/>
    </row>
    <row r="20" spans="1:10" ht="15" customHeight="1" x14ac:dyDescent="0.2">
      <c r="A20" s="64" t="s">
        <v>55</v>
      </c>
      <c r="B20" s="90"/>
      <c r="C20" s="29"/>
      <c r="D20" s="29"/>
      <c r="E20" s="29"/>
      <c r="F20" s="29"/>
      <c r="G20" s="29"/>
      <c r="H20" s="29"/>
      <c r="I20" s="29"/>
      <c r="J20" s="68"/>
    </row>
    <row r="21" spans="1:10" ht="17.25" customHeight="1" x14ac:dyDescent="0.2">
      <c r="A21" s="62" t="s">
        <v>1</v>
      </c>
      <c r="B21" s="90" t="s">
        <v>12</v>
      </c>
      <c r="C21" s="88"/>
      <c r="D21" s="88"/>
      <c r="E21" s="88"/>
      <c r="F21" s="88"/>
      <c r="G21" s="88"/>
      <c r="H21" s="88"/>
      <c r="I21" s="88"/>
      <c r="J21" s="68"/>
    </row>
    <row r="22" spans="1:10" ht="15" customHeight="1" x14ac:dyDescent="0.2">
      <c r="A22" s="64" t="s">
        <v>55</v>
      </c>
      <c r="B22" s="90"/>
      <c r="C22" s="29"/>
      <c r="D22" s="29"/>
      <c r="E22" s="29"/>
      <c r="F22" s="29"/>
      <c r="G22" s="29"/>
      <c r="H22" s="29"/>
      <c r="I22" s="29"/>
      <c r="J22" s="68"/>
    </row>
    <row r="23" spans="1:10" ht="20.25" customHeight="1" x14ac:dyDescent="0.2">
      <c r="A23" s="62" t="s">
        <v>2</v>
      </c>
      <c r="B23" s="90" t="s">
        <v>12</v>
      </c>
      <c r="C23" s="57"/>
      <c r="D23" s="57"/>
      <c r="E23" s="57"/>
      <c r="F23" s="57"/>
      <c r="G23" s="57"/>
      <c r="H23" s="57"/>
      <c r="I23" s="57"/>
      <c r="J23" s="68"/>
    </row>
    <row r="24" spans="1:10" ht="14.25" customHeight="1" x14ac:dyDescent="0.2">
      <c r="A24" s="64" t="s">
        <v>55</v>
      </c>
      <c r="B24" s="90"/>
      <c r="C24" s="29"/>
      <c r="D24" s="29"/>
      <c r="E24" s="29"/>
      <c r="F24" s="29"/>
      <c r="G24" s="29"/>
      <c r="H24" s="29"/>
      <c r="I24" s="29"/>
      <c r="J24" s="68"/>
    </row>
    <row r="25" spans="1:10" ht="16.5" customHeight="1" x14ac:dyDescent="0.2">
      <c r="A25" s="62" t="s">
        <v>3</v>
      </c>
      <c r="B25" s="90" t="s">
        <v>12</v>
      </c>
      <c r="C25" s="57"/>
      <c r="D25" s="57"/>
      <c r="E25" s="57"/>
      <c r="F25" s="57"/>
      <c r="G25" s="57"/>
      <c r="H25" s="57"/>
      <c r="I25" s="57"/>
      <c r="J25" s="68"/>
    </row>
    <row r="26" spans="1:10" ht="14.25" customHeight="1" x14ac:dyDescent="0.2">
      <c r="A26" s="64" t="s">
        <v>55</v>
      </c>
      <c r="B26" s="90"/>
      <c r="C26" s="29"/>
      <c r="D26" s="29"/>
      <c r="E26" s="29"/>
      <c r="F26" s="29"/>
      <c r="G26" s="29"/>
      <c r="H26" s="29"/>
      <c r="I26" s="29"/>
      <c r="J26" s="68"/>
    </row>
    <row r="27" spans="1:10" ht="15.75" customHeight="1" x14ac:dyDescent="0.2">
      <c r="A27" s="67" t="s">
        <v>45</v>
      </c>
      <c r="B27" s="90" t="s">
        <v>12</v>
      </c>
      <c r="C27" s="57">
        <v>18.899999999999999</v>
      </c>
      <c r="D27" s="57">
        <v>28.4</v>
      </c>
      <c r="E27" s="57">
        <v>479.8</v>
      </c>
      <c r="F27" s="57">
        <v>487</v>
      </c>
      <c r="G27" s="57">
        <v>495.3</v>
      </c>
      <c r="H27" s="57">
        <v>504.2</v>
      </c>
      <c r="I27" s="57">
        <v>514.70000000000005</v>
      </c>
      <c r="J27" s="68">
        <f>I27/C27*100</f>
        <v>2723.2804232804237</v>
      </c>
    </row>
    <row r="28" spans="1:10" x14ac:dyDescent="0.2">
      <c r="A28" s="64" t="s">
        <v>55</v>
      </c>
      <c r="B28" s="90"/>
      <c r="C28" s="29">
        <v>153.69999999999999</v>
      </c>
      <c r="D28" s="29">
        <f t="shared" ref="D28:I28" si="1">D27/C27*100</f>
        <v>150.26455026455028</v>
      </c>
      <c r="E28" s="29">
        <f t="shared" si="1"/>
        <v>1689.4366197183099</v>
      </c>
      <c r="F28" s="29">
        <f t="shared" si="1"/>
        <v>101.50062526052521</v>
      </c>
      <c r="G28" s="29">
        <f t="shared" si="1"/>
        <v>101.70431211498973</v>
      </c>
      <c r="H28" s="29">
        <f t="shared" si="1"/>
        <v>101.79689077326873</v>
      </c>
      <c r="I28" s="29">
        <f t="shared" si="1"/>
        <v>102.08250694168981</v>
      </c>
      <c r="J28" s="68"/>
    </row>
    <row r="29" spans="1:10" ht="18" customHeight="1" x14ac:dyDescent="0.2">
      <c r="A29" s="62" t="s">
        <v>4</v>
      </c>
      <c r="B29" s="90" t="s">
        <v>12</v>
      </c>
      <c r="C29" s="57">
        <v>328.8</v>
      </c>
      <c r="D29" s="57">
        <v>426.9</v>
      </c>
      <c r="E29" s="57">
        <v>383.3</v>
      </c>
      <c r="F29" s="57">
        <v>384.1</v>
      </c>
      <c r="G29" s="57">
        <v>385.6</v>
      </c>
      <c r="H29" s="57">
        <v>387.1</v>
      </c>
      <c r="I29" s="57">
        <v>389</v>
      </c>
      <c r="J29" s="68">
        <f>I29/C29*100</f>
        <v>118.30900243309001</v>
      </c>
    </row>
    <row r="30" spans="1:10" ht="14.25" customHeight="1" x14ac:dyDescent="0.2">
      <c r="A30" s="64" t="s">
        <v>55</v>
      </c>
      <c r="B30" s="90"/>
      <c r="C30" s="29">
        <v>137.4</v>
      </c>
      <c r="D30" s="29">
        <f t="shared" ref="D30:I30" si="2">D29/C29*100</f>
        <v>129.83576642335765</v>
      </c>
      <c r="E30" s="29">
        <f t="shared" si="2"/>
        <v>89.786835324431962</v>
      </c>
      <c r="F30" s="29">
        <f t="shared" si="2"/>
        <v>100.2087138012001</v>
      </c>
      <c r="G30" s="29">
        <f t="shared" si="2"/>
        <v>100.39052330122364</v>
      </c>
      <c r="H30" s="29">
        <f t="shared" si="2"/>
        <v>100.3890041493776</v>
      </c>
      <c r="I30" s="29">
        <f t="shared" si="2"/>
        <v>100.49082924308964</v>
      </c>
      <c r="J30" s="68"/>
    </row>
    <row r="31" spans="1:10" ht="17.25" customHeight="1" x14ac:dyDescent="0.2">
      <c r="A31" s="62" t="s">
        <v>5</v>
      </c>
      <c r="B31" s="87" t="s">
        <v>7</v>
      </c>
      <c r="C31" s="88"/>
      <c r="D31" s="88"/>
      <c r="E31" s="88"/>
      <c r="F31" s="88"/>
      <c r="G31" s="88"/>
      <c r="H31" s="88"/>
      <c r="I31" s="88"/>
      <c r="J31" s="68"/>
    </row>
    <row r="32" spans="1:10" ht="12.75" customHeight="1" x14ac:dyDescent="0.2">
      <c r="A32" s="64" t="s">
        <v>55</v>
      </c>
      <c r="B32" s="87"/>
      <c r="C32" s="29"/>
      <c r="D32" s="29"/>
      <c r="E32" s="29"/>
      <c r="F32" s="29"/>
      <c r="G32" s="29"/>
      <c r="H32" s="29"/>
      <c r="I32" s="29"/>
      <c r="J32" s="68"/>
    </row>
    <row r="33" spans="1:10" ht="16.5" customHeight="1" x14ac:dyDescent="0.2">
      <c r="A33" s="62" t="s">
        <v>21</v>
      </c>
      <c r="B33" s="87" t="s">
        <v>8</v>
      </c>
      <c r="C33" s="57"/>
      <c r="D33" s="57"/>
      <c r="E33" s="57"/>
      <c r="F33" s="57"/>
      <c r="G33" s="57"/>
      <c r="H33" s="57"/>
      <c r="I33" s="57"/>
      <c r="J33" s="68"/>
    </row>
    <row r="34" spans="1:10" ht="14.25" customHeight="1" x14ac:dyDescent="0.2">
      <c r="A34" s="64" t="s">
        <v>55</v>
      </c>
      <c r="B34" s="87"/>
      <c r="C34" s="29"/>
      <c r="D34" s="29"/>
      <c r="E34" s="29"/>
      <c r="F34" s="29"/>
      <c r="G34" s="29"/>
      <c r="H34" s="29"/>
      <c r="I34" s="29"/>
      <c r="J34" s="68"/>
    </row>
    <row r="35" spans="1:10" ht="17.25" customHeight="1" x14ac:dyDescent="0.2">
      <c r="A35" s="62" t="s">
        <v>23</v>
      </c>
      <c r="B35" s="87" t="s">
        <v>9</v>
      </c>
      <c r="C35" s="88">
        <v>2500</v>
      </c>
      <c r="D35" s="57">
        <v>2607.5</v>
      </c>
      <c r="E35" s="57">
        <v>2719.6</v>
      </c>
      <c r="F35" s="57">
        <v>2831.1</v>
      </c>
      <c r="G35" s="57">
        <v>2950</v>
      </c>
      <c r="H35" s="57">
        <v>3073.9</v>
      </c>
      <c r="I35" s="57">
        <v>3206.1</v>
      </c>
      <c r="J35" s="68">
        <f>I35/C35*100</f>
        <v>128.244</v>
      </c>
    </row>
    <row r="36" spans="1:10" x14ac:dyDescent="0.2">
      <c r="A36" s="64" t="s">
        <v>55</v>
      </c>
      <c r="B36" s="89"/>
      <c r="C36" s="29">
        <v>104.2</v>
      </c>
      <c r="D36" s="29">
        <f t="shared" ref="D36:I36" si="3">D35/C35*100</f>
        <v>104.3</v>
      </c>
      <c r="E36" s="29">
        <f t="shared" si="3"/>
        <v>104.29913710450623</v>
      </c>
      <c r="F36" s="29">
        <f t="shared" si="3"/>
        <v>104.09986762759229</v>
      </c>
      <c r="G36" s="29">
        <f t="shared" si="3"/>
        <v>104.19978100385011</v>
      </c>
      <c r="H36" s="29">
        <f t="shared" si="3"/>
        <v>104.2</v>
      </c>
      <c r="I36" s="29">
        <f t="shared" si="3"/>
        <v>104.30072546276716</v>
      </c>
      <c r="J36" s="63"/>
    </row>
    <row r="37" spans="1:10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5.75" x14ac:dyDescent="0.25">
      <c r="A40" s="117" t="s">
        <v>75</v>
      </c>
      <c r="B40" s="118"/>
      <c r="C40" s="118"/>
      <c r="D40" s="118"/>
      <c r="E40" s="35"/>
      <c r="F40" s="35"/>
      <c r="G40" s="35"/>
      <c r="H40" s="35"/>
      <c r="I40" s="120" t="s">
        <v>76</v>
      </c>
      <c r="J40" s="135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122" t="s">
        <v>77</v>
      </c>
      <c r="B43" s="136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">
      <c r="B127" s="1"/>
      <c r="C127" s="1"/>
      <c r="D127" s="1"/>
      <c r="E127" s="1"/>
      <c r="F127" s="1"/>
      <c r="G127" s="1"/>
      <c r="H127" s="1"/>
      <c r="I127" s="1"/>
      <c r="J127" s="1"/>
    </row>
  </sheetData>
  <mergeCells count="10">
    <mergeCell ref="A43:B43"/>
    <mergeCell ref="A9:A10"/>
    <mergeCell ref="B9:B10"/>
    <mergeCell ref="J9:J10"/>
    <mergeCell ref="C9:E9"/>
    <mergeCell ref="A1:F1"/>
    <mergeCell ref="B3:E3"/>
    <mergeCell ref="B4:E4"/>
    <mergeCell ref="A40:D40"/>
    <mergeCell ref="I40:J40"/>
  </mergeCells>
  <phoneticPr fontId="13" type="noConversion"/>
  <pageMargins left="0.7" right="0.7" top="0.75" bottom="0.75" header="0.3" footer="0.3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J127"/>
  <sheetViews>
    <sheetView view="pageBreakPreview" topLeftCell="A2" zoomScale="80" zoomScaleNormal="80" zoomScaleSheetLayoutView="80" workbookViewId="0">
      <selection activeCell="C27" sqref="C27"/>
    </sheetView>
  </sheetViews>
  <sheetFormatPr defaultRowHeight="12.75" x14ac:dyDescent="0.2"/>
  <cols>
    <col min="1" max="1" width="60.5703125" customWidth="1"/>
    <col min="2" max="4" width="11.7109375" customWidth="1"/>
    <col min="5" max="5" width="13.140625" customWidth="1"/>
    <col min="6" max="6" width="10.7109375" customWidth="1"/>
    <col min="7" max="9" width="11.7109375" customWidth="1"/>
    <col min="10" max="10" width="13" customWidth="1"/>
  </cols>
  <sheetData>
    <row r="1" spans="1:10" ht="15.75" x14ac:dyDescent="0.2">
      <c r="A1" s="124" t="s">
        <v>72</v>
      </c>
      <c r="B1" s="124"/>
      <c r="C1" s="124"/>
      <c r="D1" s="124"/>
      <c r="E1" s="124"/>
      <c r="F1" s="124"/>
      <c r="G1" s="33"/>
      <c r="H1" s="33"/>
      <c r="I1" s="33"/>
      <c r="J1" s="33"/>
    </row>
    <row r="2" spans="1:10" ht="15.75" x14ac:dyDescent="0.2">
      <c r="A2" s="55"/>
      <c r="B2" s="55"/>
      <c r="C2" s="55"/>
      <c r="D2" s="55"/>
      <c r="E2" s="55"/>
      <c r="F2" s="55"/>
      <c r="G2" s="33"/>
      <c r="H2" s="33"/>
      <c r="I2" s="33"/>
      <c r="J2" s="33"/>
    </row>
    <row r="3" spans="1:10" ht="15.75" x14ac:dyDescent="0.25">
      <c r="A3" s="56"/>
      <c r="B3" s="137" t="s">
        <v>78</v>
      </c>
      <c r="C3" s="138"/>
      <c r="D3" s="138"/>
      <c r="E3" s="138"/>
      <c r="F3" s="31"/>
      <c r="G3" s="33"/>
      <c r="H3" s="33"/>
      <c r="I3" s="33"/>
      <c r="J3" s="33"/>
    </row>
    <row r="4" spans="1:10" ht="15.75" x14ac:dyDescent="0.25">
      <c r="A4" s="31"/>
      <c r="B4" s="132" t="s">
        <v>40</v>
      </c>
      <c r="C4" s="133"/>
      <c r="D4" s="133"/>
      <c r="E4" s="133"/>
      <c r="F4" s="33"/>
      <c r="G4" s="33"/>
      <c r="H4" s="33"/>
      <c r="I4" s="33"/>
      <c r="J4" s="33"/>
    </row>
    <row r="5" spans="1:10" ht="7.5" customHeight="1" x14ac:dyDescent="0.25">
      <c r="A5" s="31"/>
      <c r="B5" s="32"/>
      <c r="C5" s="32"/>
      <c r="D5" s="33"/>
      <c r="E5" s="33"/>
      <c r="F5" s="32"/>
      <c r="G5" s="33"/>
      <c r="H5" s="33"/>
      <c r="I5" s="33"/>
      <c r="J5" s="33"/>
    </row>
    <row r="6" spans="1:10" ht="15" x14ac:dyDescent="0.25">
      <c r="A6" s="38" t="s">
        <v>13</v>
      </c>
      <c r="B6" s="39"/>
      <c r="C6" s="39"/>
      <c r="D6" s="39"/>
      <c r="E6" s="39"/>
      <c r="F6" s="33"/>
      <c r="G6" s="33"/>
      <c r="H6" s="33"/>
      <c r="I6" s="33"/>
      <c r="J6" s="33"/>
    </row>
    <row r="7" spans="1:10" ht="15" x14ac:dyDescent="0.25">
      <c r="A7" s="38" t="s">
        <v>43</v>
      </c>
      <c r="B7" s="39"/>
      <c r="C7" s="38"/>
      <c r="D7" s="39"/>
      <c r="E7" s="39"/>
      <c r="F7" s="39"/>
      <c r="G7" s="33"/>
      <c r="H7" s="33"/>
      <c r="I7" s="33"/>
      <c r="J7" s="33"/>
    </row>
    <row r="8" spans="1:10" ht="8.2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8" customHeight="1" x14ac:dyDescent="0.2">
      <c r="A9" s="129" t="s">
        <v>0</v>
      </c>
      <c r="B9" s="125" t="s">
        <v>59</v>
      </c>
      <c r="C9" s="127" t="s">
        <v>51</v>
      </c>
      <c r="D9" s="128"/>
      <c r="E9" s="128"/>
      <c r="F9" s="60" t="s">
        <v>10</v>
      </c>
      <c r="G9" s="60" t="s">
        <v>15</v>
      </c>
      <c r="H9" s="61"/>
      <c r="I9" s="61"/>
      <c r="J9" s="125" t="s">
        <v>70</v>
      </c>
    </row>
    <row r="10" spans="1:10" ht="20.100000000000001" customHeight="1" x14ac:dyDescent="0.2">
      <c r="A10" s="129"/>
      <c r="B10" s="125"/>
      <c r="C10" s="60" t="s">
        <v>47</v>
      </c>
      <c r="D10" s="60" t="s">
        <v>48</v>
      </c>
      <c r="E10" s="60" t="s">
        <v>50</v>
      </c>
      <c r="F10" s="60" t="s">
        <v>52</v>
      </c>
      <c r="G10" s="60" t="s">
        <v>53</v>
      </c>
      <c r="H10" s="60" t="s">
        <v>54</v>
      </c>
      <c r="I10" s="60" t="s">
        <v>69</v>
      </c>
      <c r="J10" s="126"/>
    </row>
    <row r="11" spans="1:10" ht="24.95" customHeight="1" x14ac:dyDescent="0.2">
      <c r="A11" s="62" t="s">
        <v>73</v>
      </c>
      <c r="B11" s="87" t="s">
        <v>6</v>
      </c>
      <c r="C11" s="57">
        <v>6</v>
      </c>
      <c r="D11" s="57">
        <v>7.4</v>
      </c>
      <c r="E11" s="57">
        <v>6.9</v>
      </c>
      <c r="F11" s="57">
        <v>7</v>
      </c>
      <c r="G11" s="57">
        <v>7.1</v>
      </c>
      <c r="H11" s="57">
        <v>7.3</v>
      </c>
      <c r="I11" s="57">
        <v>7.4</v>
      </c>
      <c r="J11" s="57">
        <f>I11/C11*100</f>
        <v>123.33333333333334</v>
      </c>
    </row>
    <row r="12" spans="1:10" ht="12.75" customHeight="1" x14ac:dyDescent="0.2">
      <c r="A12" s="64" t="s">
        <v>55</v>
      </c>
      <c r="B12" s="64"/>
      <c r="C12" s="29">
        <v>105.3</v>
      </c>
      <c r="D12" s="29">
        <f t="shared" ref="D12:I12" si="0">D11/C11*100</f>
        <v>123.33333333333334</v>
      </c>
      <c r="E12" s="29">
        <f t="shared" si="0"/>
        <v>93.243243243243242</v>
      </c>
      <c r="F12" s="29">
        <f t="shared" si="0"/>
        <v>101.44927536231883</v>
      </c>
      <c r="G12" s="29">
        <f t="shared" si="0"/>
        <v>101.42857142857142</v>
      </c>
      <c r="H12" s="29">
        <f t="shared" si="0"/>
        <v>102.8169014084507</v>
      </c>
      <c r="I12" s="29">
        <f t="shared" si="0"/>
        <v>101.36986301369863</v>
      </c>
      <c r="J12" s="57"/>
    </row>
    <row r="13" spans="1:10" ht="18" customHeight="1" x14ac:dyDescent="0.2">
      <c r="A13" s="65" t="s">
        <v>74</v>
      </c>
      <c r="B13" s="90" t="s">
        <v>12</v>
      </c>
      <c r="C13" s="57">
        <v>1.4</v>
      </c>
      <c r="D13" s="57">
        <v>1.7</v>
      </c>
      <c r="E13" s="57">
        <v>1.5</v>
      </c>
      <c r="F13" s="57">
        <v>1.5</v>
      </c>
      <c r="G13" s="57">
        <v>1.5</v>
      </c>
      <c r="H13" s="57">
        <v>1.6</v>
      </c>
      <c r="I13" s="57">
        <v>1.6</v>
      </c>
      <c r="J13" s="57">
        <f>I13/C13*100</f>
        <v>114.28571428571431</v>
      </c>
    </row>
    <row r="14" spans="1:10" ht="12.75" customHeight="1" x14ac:dyDescent="0.2">
      <c r="A14" s="64" t="s">
        <v>55</v>
      </c>
      <c r="B14" s="102"/>
      <c r="C14" s="29">
        <v>100</v>
      </c>
      <c r="D14" s="29">
        <f t="shared" ref="D14:I14" si="1">D13/C13*100</f>
        <v>121.42857142857144</v>
      </c>
      <c r="E14" s="29">
        <f t="shared" si="1"/>
        <v>88.235294117647058</v>
      </c>
      <c r="F14" s="29">
        <f t="shared" si="1"/>
        <v>100</v>
      </c>
      <c r="G14" s="29">
        <f t="shared" si="1"/>
        <v>100</v>
      </c>
      <c r="H14" s="29">
        <f t="shared" si="1"/>
        <v>106.66666666666667</v>
      </c>
      <c r="I14" s="29">
        <f t="shared" si="1"/>
        <v>100</v>
      </c>
      <c r="J14" s="57"/>
    </row>
    <row r="15" spans="1:10" ht="15.75" customHeight="1" x14ac:dyDescent="0.2">
      <c r="A15" s="65" t="s">
        <v>79</v>
      </c>
      <c r="B15" s="90" t="s">
        <v>12</v>
      </c>
      <c r="C15" s="57"/>
      <c r="D15" s="57"/>
      <c r="E15" s="57"/>
      <c r="F15" s="57"/>
      <c r="G15" s="57"/>
      <c r="H15" s="57"/>
      <c r="I15" s="57"/>
      <c r="J15" s="57"/>
    </row>
    <row r="16" spans="1:10" ht="12.75" customHeight="1" x14ac:dyDescent="0.2">
      <c r="A16" s="64" t="s">
        <v>55</v>
      </c>
      <c r="B16" s="90"/>
      <c r="C16" s="29"/>
      <c r="D16" s="29"/>
      <c r="E16" s="29"/>
      <c r="F16" s="29"/>
      <c r="G16" s="29"/>
      <c r="H16" s="29"/>
      <c r="I16" s="29"/>
      <c r="J16" s="57"/>
    </row>
    <row r="17" spans="1:10" ht="13.5" customHeight="1" x14ac:dyDescent="0.2">
      <c r="A17" s="67" t="s">
        <v>81</v>
      </c>
      <c r="B17" s="90" t="s">
        <v>12</v>
      </c>
      <c r="C17" s="57"/>
      <c r="D17" s="57"/>
      <c r="E17" s="57"/>
      <c r="F17" s="57"/>
      <c r="G17" s="57"/>
      <c r="H17" s="57"/>
      <c r="I17" s="57"/>
      <c r="J17" s="57"/>
    </row>
    <row r="18" spans="1:10" ht="14.25" customHeight="1" x14ac:dyDescent="0.2">
      <c r="A18" s="64" t="s">
        <v>55</v>
      </c>
      <c r="B18" s="90"/>
      <c r="C18" s="29"/>
      <c r="D18" s="29"/>
      <c r="E18" s="29"/>
      <c r="F18" s="29"/>
      <c r="G18" s="29"/>
      <c r="H18" s="29"/>
      <c r="I18" s="29"/>
      <c r="J18" s="57"/>
    </row>
    <row r="19" spans="1:10" ht="16.5" customHeight="1" x14ac:dyDescent="0.2">
      <c r="A19" s="62" t="s">
        <v>11</v>
      </c>
      <c r="B19" s="90" t="s">
        <v>12</v>
      </c>
      <c r="C19" s="57">
        <v>308.2</v>
      </c>
      <c r="D19" s="57">
        <v>328.5</v>
      </c>
      <c r="E19" s="57">
        <v>232.5</v>
      </c>
      <c r="F19" s="57">
        <v>233</v>
      </c>
      <c r="G19" s="57">
        <v>233.7</v>
      </c>
      <c r="H19" s="57">
        <v>234.6</v>
      </c>
      <c r="I19" s="57">
        <v>236</v>
      </c>
      <c r="J19" s="57">
        <f>I19/C19*100</f>
        <v>76.573653471771578</v>
      </c>
    </row>
    <row r="20" spans="1:10" ht="13.5" customHeight="1" x14ac:dyDescent="0.2">
      <c r="A20" s="64" t="s">
        <v>55</v>
      </c>
      <c r="B20" s="90"/>
      <c r="C20" s="29">
        <v>105.8</v>
      </c>
      <c r="D20" s="29">
        <f t="shared" ref="D20:I20" si="2">D19/C19*100</f>
        <v>106.58663205710579</v>
      </c>
      <c r="E20" s="29">
        <f t="shared" si="2"/>
        <v>70.776255707762559</v>
      </c>
      <c r="F20" s="29">
        <f t="shared" si="2"/>
        <v>100.21505376344086</v>
      </c>
      <c r="G20" s="29">
        <f t="shared" si="2"/>
        <v>100.30042918454936</v>
      </c>
      <c r="H20" s="29">
        <f t="shared" si="2"/>
        <v>100.38510911424905</v>
      </c>
      <c r="I20" s="29">
        <f t="shared" si="2"/>
        <v>100.59676044330776</v>
      </c>
      <c r="J20" s="57"/>
    </row>
    <row r="21" spans="1:10" ht="18" customHeight="1" x14ac:dyDescent="0.2">
      <c r="A21" s="62" t="s">
        <v>1</v>
      </c>
      <c r="B21" s="90" t="s">
        <v>12</v>
      </c>
      <c r="C21" s="57">
        <v>265.3</v>
      </c>
      <c r="D21" s="57">
        <v>273.60000000000002</v>
      </c>
      <c r="E21" s="57">
        <v>275.8</v>
      </c>
      <c r="F21" s="57">
        <v>278.5</v>
      </c>
      <c r="G21" s="57">
        <v>281.60000000000002</v>
      </c>
      <c r="H21" s="57">
        <v>285.3</v>
      </c>
      <c r="I21" s="57">
        <v>289.2</v>
      </c>
      <c r="J21" s="57">
        <f>I21/C21*100</f>
        <v>109.00866943083301</v>
      </c>
    </row>
    <row r="22" spans="1:10" ht="14.25" customHeight="1" x14ac:dyDescent="0.2">
      <c r="A22" s="64" t="s">
        <v>55</v>
      </c>
      <c r="B22" s="90"/>
      <c r="C22" s="29">
        <v>98.5</v>
      </c>
      <c r="D22" s="29">
        <f t="shared" ref="D22:I22" si="3">D21/C21*100</f>
        <v>103.1285337353939</v>
      </c>
      <c r="E22" s="29">
        <f t="shared" si="3"/>
        <v>100.80409356725146</v>
      </c>
      <c r="F22" s="29">
        <f t="shared" si="3"/>
        <v>100.97897026831038</v>
      </c>
      <c r="G22" s="29">
        <f t="shared" si="3"/>
        <v>101.11310592459606</v>
      </c>
      <c r="H22" s="29">
        <f t="shared" si="3"/>
        <v>101.31392045454545</v>
      </c>
      <c r="I22" s="29">
        <f t="shared" si="3"/>
        <v>101.36698212407991</v>
      </c>
      <c r="J22" s="57"/>
    </row>
    <row r="23" spans="1:10" ht="17.25" customHeight="1" x14ac:dyDescent="0.2">
      <c r="A23" s="62" t="s">
        <v>2</v>
      </c>
      <c r="B23" s="90" t="s">
        <v>12</v>
      </c>
      <c r="C23" s="57">
        <v>1385.1</v>
      </c>
      <c r="D23" s="57">
        <v>1396.3</v>
      </c>
      <c r="E23" s="57">
        <v>1397.1</v>
      </c>
      <c r="F23" s="57">
        <v>1399.9</v>
      </c>
      <c r="G23" s="57">
        <v>1404.1</v>
      </c>
      <c r="H23" s="57">
        <v>1409.7</v>
      </c>
      <c r="I23" s="57">
        <v>1416.7</v>
      </c>
      <c r="J23" s="57">
        <f>I23/C23*100</f>
        <v>102.28142372391886</v>
      </c>
    </row>
    <row r="24" spans="1:10" ht="15.75" customHeight="1" x14ac:dyDescent="0.2">
      <c r="A24" s="64" t="s">
        <v>55</v>
      </c>
      <c r="B24" s="90"/>
      <c r="C24" s="29">
        <v>100.9</v>
      </c>
      <c r="D24" s="29">
        <f t="shared" ref="D24:I24" si="4">D23/C23*100</f>
        <v>100.808605876832</v>
      </c>
      <c r="E24" s="29">
        <f t="shared" si="4"/>
        <v>100.057294277734</v>
      </c>
      <c r="F24" s="29">
        <f t="shared" si="4"/>
        <v>100.20041514565887</v>
      </c>
      <c r="G24" s="29">
        <f t="shared" si="4"/>
        <v>100.30002143010212</v>
      </c>
      <c r="H24" s="29">
        <f t="shared" si="4"/>
        <v>100.39883199202337</v>
      </c>
      <c r="I24" s="29">
        <f t="shared" si="4"/>
        <v>100.49655955167766</v>
      </c>
      <c r="J24" s="57"/>
    </row>
    <row r="25" spans="1:10" ht="18" customHeight="1" x14ac:dyDescent="0.2">
      <c r="A25" s="62" t="s">
        <v>3</v>
      </c>
      <c r="B25" s="90" t="s">
        <v>12</v>
      </c>
      <c r="C25" s="57">
        <v>76.8</v>
      </c>
      <c r="D25" s="57">
        <v>77.099999999999994</v>
      </c>
      <c r="E25" s="57">
        <v>79.400000000000006</v>
      </c>
      <c r="F25" s="57">
        <v>79.7</v>
      </c>
      <c r="G25" s="57">
        <v>80.099999999999994</v>
      </c>
      <c r="H25" s="57">
        <v>80.599999999999994</v>
      </c>
      <c r="I25" s="57">
        <v>81.2</v>
      </c>
      <c r="J25" s="57">
        <f>I25/C25*100</f>
        <v>105.72916666666667</v>
      </c>
    </row>
    <row r="26" spans="1:10" ht="14.25" customHeight="1" x14ac:dyDescent="0.2">
      <c r="A26" s="64" t="s">
        <v>55</v>
      </c>
      <c r="B26" s="90"/>
      <c r="C26" s="29">
        <v>102.1</v>
      </c>
      <c r="D26" s="29">
        <f t="shared" ref="D26:I26" si="5">D25/C25*100</f>
        <v>100.390625</v>
      </c>
      <c r="E26" s="29">
        <f t="shared" si="5"/>
        <v>102.98313878080417</v>
      </c>
      <c r="F26" s="29">
        <f t="shared" si="5"/>
        <v>100.37783375314862</v>
      </c>
      <c r="G26" s="29">
        <f t="shared" si="5"/>
        <v>100.50188205771641</v>
      </c>
      <c r="H26" s="29">
        <f t="shared" si="5"/>
        <v>100.62421972534332</v>
      </c>
      <c r="I26" s="29">
        <f t="shared" si="5"/>
        <v>100.74441687344915</v>
      </c>
      <c r="J26" s="57"/>
    </row>
    <row r="27" spans="1:10" ht="17.25" customHeight="1" x14ac:dyDescent="0.2">
      <c r="A27" s="67" t="s">
        <v>45</v>
      </c>
      <c r="B27" s="90" t="s">
        <v>12</v>
      </c>
      <c r="C27" s="57">
        <v>249.1</v>
      </c>
      <c r="D27" s="57">
        <v>250.8</v>
      </c>
      <c r="E27" s="57">
        <v>301.60000000000002</v>
      </c>
      <c r="F27" s="57">
        <v>305.2</v>
      </c>
      <c r="G27" s="57">
        <v>309.3</v>
      </c>
      <c r="H27" s="57">
        <v>313.60000000000002</v>
      </c>
      <c r="I27" s="57">
        <v>318.3</v>
      </c>
      <c r="J27" s="57">
        <f>I27/C27*100</f>
        <v>127.78000802890406</v>
      </c>
    </row>
    <row r="28" spans="1:10" x14ac:dyDescent="0.2">
      <c r="A28" s="64" t="s">
        <v>55</v>
      </c>
      <c r="B28" s="90"/>
      <c r="C28" s="29">
        <v>91.4</v>
      </c>
      <c r="D28" s="29">
        <f t="shared" ref="D28:I28" si="6">D27/C27*100</f>
        <v>100.68245684464073</v>
      </c>
      <c r="E28" s="29">
        <f t="shared" si="6"/>
        <v>120.25518341307814</v>
      </c>
      <c r="F28" s="29">
        <f t="shared" si="6"/>
        <v>101.19363395225463</v>
      </c>
      <c r="G28" s="29">
        <f t="shared" si="6"/>
        <v>101.34338138925297</v>
      </c>
      <c r="H28" s="29">
        <f t="shared" si="6"/>
        <v>101.39023601681217</v>
      </c>
      <c r="I28" s="29">
        <f t="shared" si="6"/>
        <v>101.4987244897959</v>
      </c>
      <c r="J28" s="57"/>
    </row>
    <row r="29" spans="1:10" ht="18" customHeight="1" x14ac:dyDescent="0.2">
      <c r="A29" s="62" t="s">
        <v>4</v>
      </c>
      <c r="B29" s="90" t="s">
        <v>12</v>
      </c>
      <c r="C29" s="57">
        <v>1815</v>
      </c>
      <c r="D29" s="57">
        <v>1631.1</v>
      </c>
      <c r="E29" s="57">
        <v>1791.4</v>
      </c>
      <c r="F29" s="57">
        <v>1829</v>
      </c>
      <c r="G29" s="57">
        <v>1869.2</v>
      </c>
      <c r="H29" s="57">
        <v>1912.1</v>
      </c>
      <c r="I29" s="57">
        <v>1958</v>
      </c>
      <c r="J29" s="57">
        <f>I29/C29*100</f>
        <v>107.87878787878789</v>
      </c>
    </row>
    <row r="30" spans="1:10" ht="13.5" customHeight="1" x14ac:dyDescent="0.2">
      <c r="A30" s="64" t="s">
        <v>55</v>
      </c>
      <c r="B30" s="90"/>
      <c r="C30" s="29">
        <v>100.7</v>
      </c>
      <c r="D30" s="29">
        <f t="shared" ref="D30:I30" si="7">D29/C29*100</f>
        <v>89.867768595041326</v>
      </c>
      <c r="E30" s="29">
        <f t="shared" si="7"/>
        <v>109.82772362209555</v>
      </c>
      <c r="F30" s="29">
        <f t="shared" si="7"/>
        <v>102.09891704811878</v>
      </c>
      <c r="G30" s="29">
        <f t="shared" si="7"/>
        <v>102.19792236194642</v>
      </c>
      <c r="H30" s="29">
        <f t="shared" si="7"/>
        <v>102.29509950781082</v>
      </c>
      <c r="I30" s="29">
        <f t="shared" si="7"/>
        <v>102.40050206579154</v>
      </c>
      <c r="J30" s="57"/>
    </row>
    <row r="31" spans="1:10" ht="18" customHeight="1" x14ac:dyDescent="0.2">
      <c r="A31" s="62" t="s">
        <v>5</v>
      </c>
      <c r="B31" s="87" t="s">
        <v>7</v>
      </c>
      <c r="C31" s="88">
        <v>1986</v>
      </c>
      <c r="D31" s="88">
        <v>1938</v>
      </c>
      <c r="E31" s="88">
        <v>2465</v>
      </c>
      <c r="F31" s="88">
        <v>2516</v>
      </c>
      <c r="G31" s="88">
        <v>2571</v>
      </c>
      <c r="H31" s="88">
        <v>2630</v>
      </c>
      <c r="I31" s="88">
        <v>2690</v>
      </c>
      <c r="J31" s="57">
        <f>I31/C31*100</f>
        <v>135.44813695871099</v>
      </c>
    </row>
    <row r="32" spans="1:10" ht="13.5" customHeight="1" x14ac:dyDescent="0.2">
      <c r="A32" s="64" t="s">
        <v>55</v>
      </c>
      <c r="B32" s="87"/>
      <c r="C32" s="29">
        <v>82.8</v>
      </c>
      <c r="D32" s="29">
        <f t="shared" ref="D32:I32" si="8">D31/C31*100</f>
        <v>97.583081570996981</v>
      </c>
      <c r="E32" s="29">
        <f t="shared" si="8"/>
        <v>127.19298245614034</v>
      </c>
      <c r="F32" s="29">
        <f t="shared" si="8"/>
        <v>102.06896551724138</v>
      </c>
      <c r="G32" s="29">
        <f t="shared" si="8"/>
        <v>102.18600953895071</v>
      </c>
      <c r="H32" s="29">
        <f t="shared" si="8"/>
        <v>102.29482691559704</v>
      </c>
      <c r="I32" s="29">
        <f t="shared" si="8"/>
        <v>102.28136882129277</v>
      </c>
      <c r="J32" s="57"/>
    </row>
    <row r="33" spans="1:10" ht="16.5" customHeight="1" x14ac:dyDescent="0.2">
      <c r="A33" s="62" t="s">
        <v>21</v>
      </c>
      <c r="B33" s="87" t="s">
        <v>8</v>
      </c>
      <c r="C33" s="88">
        <v>5</v>
      </c>
      <c r="D33" s="88">
        <v>4</v>
      </c>
      <c r="E33" s="88">
        <v>5</v>
      </c>
      <c r="F33" s="88">
        <v>5</v>
      </c>
      <c r="G33" s="88">
        <v>5</v>
      </c>
      <c r="H33" s="88">
        <v>5</v>
      </c>
      <c r="I33" s="88">
        <v>5</v>
      </c>
      <c r="J33" s="57">
        <f>I33/C33*100</f>
        <v>100</v>
      </c>
    </row>
    <row r="34" spans="1:10" ht="13.5" customHeight="1" x14ac:dyDescent="0.2">
      <c r="A34" s="64" t="s">
        <v>55</v>
      </c>
      <c r="B34" s="87"/>
      <c r="C34" s="29">
        <v>125</v>
      </c>
      <c r="D34" s="29">
        <f t="shared" ref="D34:I34" si="9">D33/C33*100</f>
        <v>80</v>
      </c>
      <c r="E34" s="29">
        <f t="shared" si="9"/>
        <v>125</v>
      </c>
      <c r="F34" s="29">
        <f t="shared" si="9"/>
        <v>100</v>
      </c>
      <c r="G34" s="29">
        <f t="shared" si="9"/>
        <v>100</v>
      </c>
      <c r="H34" s="29">
        <f t="shared" si="9"/>
        <v>100</v>
      </c>
      <c r="I34" s="29">
        <f t="shared" si="9"/>
        <v>100</v>
      </c>
      <c r="J34" s="57"/>
    </row>
    <row r="35" spans="1:10" ht="20.25" customHeight="1" x14ac:dyDescent="0.2">
      <c r="A35" s="62" t="s">
        <v>23</v>
      </c>
      <c r="B35" s="87" t="s">
        <v>9</v>
      </c>
      <c r="C35" s="57">
        <v>2090</v>
      </c>
      <c r="D35" s="57">
        <v>2186.1</v>
      </c>
      <c r="E35" s="57">
        <v>2236.4</v>
      </c>
      <c r="F35" s="57">
        <v>2290.1</v>
      </c>
      <c r="G35" s="57">
        <v>2345</v>
      </c>
      <c r="H35" s="57">
        <v>2402.5</v>
      </c>
      <c r="I35" s="57">
        <v>2462.6</v>
      </c>
      <c r="J35" s="57">
        <f>I35/C35*100</f>
        <v>117.82775119617224</v>
      </c>
    </row>
    <row r="36" spans="1:10" x14ac:dyDescent="0.2">
      <c r="A36" s="64" t="s">
        <v>55</v>
      </c>
      <c r="B36" s="89"/>
      <c r="C36" s="29">
        <v>104.5</v>
      </c>
      <c r="D36" s="29">
        <f t="shared" ref="D36:I36" si="10">D35/C35*100</f>
        <v>104.59808612440192</v>
      </c>
      <c r="E36" s="29">
        <f t="shared" si="10"/>
        <v>102.30090114816342</v>
      </c>
      <c r="F36" s="29">
        <f t="shared" si="10"/>
        <v>102.40118046861026</v>
      </c>
      <c r="G36" s="29">
        <f t="shared" si="10"/>
        <v>102.39727522815598</v>
      </c>
      <c r="H36" s="29">
        <f t="shared" si="10"/>
        <v>102.45202558635394</v>
      </c>
      <c r="I36" s="29">
        <f t="shared" si="10"/>
        <v>102.50156087408948</v>
      </c>
      <c r="J36" s="77"/>
    </row>
    <row r="37" spans="1:10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0" s="71" customFormat="1" ht="15.75" x14ac:dyDescent="0.25">
      <c r="A40" s="117" t="s">
        <v>75</v>
      </c>
      <c r="B40" s="118"/>
      <c r="C40" s="118"/>
      <c r="D40" s="118"/>
      <c r="E40" s="70"/>
      <c r="F40" s="70"/>
      <c r="G40" s="70"/>
      <c r="H40" s="70"/>
      <c r="I40" s="120" t="s">
        <v>76</v>
      </c>
      <c r="J40" s="139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74" t="s">
        <v>77</v>
      </c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">
      <c r="B127" s="1"/>
      <c r="C127" s="1"/>
      <c r="D127" s="1"/>
      <c r="E127" s="1"/>
      <c r="F127" s="1"/>
      <c r="G127" s="1"/>
      <c r="H127" s="1"/>
      <c r="I127" s="1"/>
      <c r="J127" s="1"/>
    </row>
  </sheetData>
  <mergeCells count="9">
    <mergeCell ref="A1:F1"/>
    <mergeCell ref="B3:E3"/>
    <mergeCell ref="B4:E4"/>
    <mergeCell ref="A40:D40"/>
    <mergeCell ref="I40:J40"/>
    <mergeCell ref="C9:E9"/>
    <mergeCell ref="A9:A10"/>
    <mergeCell ref="B9:B10"/>
    <mergeCell ref="J9:J10"/>
  </mergeCells>
  <phoneticPr fontId="13" type="noConversion"/>
  <pageMargins left="0.98425196850393704" right="0.78740157480314965" top="0.78740157480314965" bottom="0.78740157480314965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J127"/>
  <sheetViews>
    <sheetView view="pageBreakPreview" zoomScale="80" zoomScaleNormal="80" zoomScaleSheetLayoutView="80" workbookViewId="0">
      <selection activeCell="D39" sqref="D39"/>
    </sheetView>
  </sheetViews>
  <sheetFormatPr defaultRowHeight="12.75" x14ac:dyDescent="0.2"/>
  <cols>
    <col min="1" max="1" width="61.28515625" customWidth="1"/>
    <col min="2" max="3" width="11.7109375" customWidth="1"/>
    <col min="4" max="4" width="13" customWidth="1"/>
    <col min="5" max="5" width="13.85546875" customWidth="1"/>
    <col min="6" max="6" width="10.7109375" customWidth="1"/>
    <col min="7" max="9" width="11.7109375" customWidth="1"/>
    <col min="10" max="10" width="14.5703125" customWidth="1"/>
  </cols>
  <sheetData>
    <row r="1" spans="1:10" ht="15.75" x14ac:dyDescent="0.2">
      <c r="A1" s="124" t="s">
        <v>72</v>
      </c>
      <c r="B1" s="124"/>
      <c r="C1" s="124"/>
      <c r="D1" s="124"/>
      <c r="E1" s="124"/>
      <c r="F1" s="124"/>
      <c r="G1" s="33"/>
      <c r="H1" s="33"/>
      <c r="I1" s="33"/>
      <c r="J1" s="33"/>
    </row>
    <row r="2" spans="1:10" ht="15.75" x14ac:dyDescent="0.2">
      <c r="A2" s="55"/>
      <c r="B2" s="55"/>
      <c r="C2" s="55"/>
      <c r="D2" s="55"/>
      <c r="E2" s="55"/>
      <c r="F2" s="55"/>
      <c r="G2" s="33"/>
      <c r="H2" s="33"/>
      <c r="I2" s="33"/>
      <c r="J2" s="33"/>
    </row>
    <row r="3" spans="1:10" ht="15.75" x14ac:dyDescent="0.25">
      <c r="A3" s="56"/>
      <c r="B3" s="137" t="s">
        <v>78</v>
      </c>
      <c r="C3" s="138"/>
      <c r="D3" s="138"/>
      <c r="E3" s="138"/>
      <c r="F3" s="31"/>
      <c r="G3" s="33"/>
      <c r="H3" s="33"/>
      <c r="I3" s="33"/>
      <c r="J3" s="33"/>
    </row>
    <row r="4" spans="1:10" ht="15.75" x14ac:dyDescent="0.25">
      <c r="A4" s="31"/>
      <c r="B4" s="132" t="s">
        <v>40</v>
      </c>
      <c r="C4" s="133"/>
      <c r="D4" s="133"/>
      <c r="E4" s="133"/>
      <c r="F4" s="33"/>
      <c r="G4" s="33"/>
      <c r="H4" s="33"/>
      <c r="I4" s="33"/>
      <c r="J4" s="33"/>
    </row>
    <row r="5" spans="1:10" ht="9.75" customHeight="1" x14ac:dyDescent="0.25">
      <c r="A5" s="31"/>
      <c r="B5" s="32"/>
      <c r="C5" s="32"/>
      <c r="D5" s="33"/>
      <c r="E5" s="33"/>
      <c r="F5" s="32"/>
      <c r="G5" s="33"/>
      <c r="H5" s="33"/>
      <c r="I5" s="33"/>
      <c r="J5" s="33"/>
    </row>
    <row r="6" spans="1:10" ht="15" x14ac:dyDescent="0.25">
      <c r="A6" s="140" t="s">
        <v>13</v>
      </c>
      <c r="B6" s="140"/>
      <c r="C6" s="140"/>
      <c r="D6" s="140"/>
      <c r="E6" s="39"/>
      <c r="F6" s="33"/>
      <c r="G6" s="33"/>
      <c r="H6" s="33"/>
      <c r="I6" s="33"/>
      <c r="J6" s="33"/>
    </row>
    <row r="7" spans="1:10" ht="15" x14ac:dyDescent="0.25">
      <c r="A7" s="140" t="s">
        <v>42</v>
      </c>
      <c r="B7" s="140"/>
      <c r="C7" s="140"/>
      <c r="D7" s="140"/>
      <c r="E7" s="39"/>
      <c r="F7" s="39"/>
      <c r="G7" s="33"/>
      <c r="H7" s="33"/>
      <c r="I7" s="33"/>
      <c r="J7" s="33"/>
    </row>
    <row r="8" spans="1:10" ht="6.7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8" customHeight="1" x14ac:dyDescent="0.2">
      <c r="A9" s="129" t="s">
        <v>0</v>
      </c>
      <c r="B9" s="125" t="s">
        <v>59</v>
      </c>
      <c r="C9" s="127" t="s">
        <v>51</v>
      </c>
      <c r="D9" s="128"/>
      <c r="E9" s="128"/>
      <c r="F9" s="60" t="s">
        <v>10</v>
      </c>
      <c r="G9" s="60" t="s">
        <v>15</v>
      </c>
      <c r="H9" s="61"/>
      <c r="I9" s="61"/>
      <c r="J9" s="125" t="s">
        <v>70</v>
      </c>
    </row>
    <row r="10" spans="1:10" ht="20.100000000000001" customHeight="1" x14ac:dyDescent="0.2">
      <c r="A10" s="129"/>
      <c r="B10" s="125"/>
      <c r="C10" s="60" t="s">
        <v>47</v>
      </c>
      <c r="D10" s="60" t="s">
        <v>48</v>
      </c>
      <c r="E10" s="60" t="s">
        <v>50</v>
      </c>
      <c r="F10" s="60" t="s">
        <v>52</v>
      </c>
      <c r="G10" s="60" t="s">
        <v>53</v>
      </c>
      <c r="H10" s="60" t="s">
        <v>54</v>
      </c>
      <c r="I10" s="60" t="s">
        <v>69</v>
      </c>
      <c r="J10" s="126"/>
    </row>
    <row r="11" spans="1:10" ht="23.25" customHeight="1" x14ac:dyDescent="0.2">
      <c r="A11" s="62" t="s">
        <v>73</v>
      </c>
      <c r="B11" s="87" t="s">
        <v>6</v>
      </c>
      <c r="C11" s="57">
        <f>SUM(Сельхозпредприятия!C11+КФХ!C11+ЛПХ!C11)</f>
        <v>922.69999999999993</v>
      </c>
      <c r="D11" s="57">
        <f>SUM(Сельхозпредприятия!D11+КФХ!D11+ЛПХ!D11)</f>
        <v>868.4</v>
      </c>
      <c r="E11" s="57">
        <f>SUM(Сельхозпредприятия!E11+КФХ!E11+ЛПХ!E11)</f>
        <v>925.9</v>
      </c>
      <c r="F11" s="57">
        <f>SUM(Сельхозпредприятия!F11+КФХ!F11+ЛПХ!F11)</f>
        <v>936</v>
      </c>
      <c r="G11" s="57">
        <f>SUM(Сельхозпредприятия!G11+КФХ!G11+ЛПХ!G11)</f>
        <v>950.69999999999993</v>
      </c>
      <c r="H11" s="57">
        <f>SUM(Сельхозпредприятия!H11+КФХ!H11+ЛПХ!H11)</f>
        <v>966.69999999999993</v>
      </c>
      <c r="I11" s="57">
        <f>SUM(Сельхозпредприятия!I11+КФХ!I11+ЛПХ!I11)</f>
        <v>983.8</v>
      </c>
      <c r="J11" s="57">
        <f>I11/C11*100</f>
        <v>106.62187059716051</v>
      </c>
    </row>
    <row r="12" spans="1:10" ht="13.5" customHeight="1" x14ac:dyDescent="0.2">
      <c r="A12" s="64" t="s">
        <v>55</v>
      </c>
      <c r="B12" s="64"/>
      <c r="C12" s="29">
        <v>139.19999999999999</v>
      </c>
      <c r="D12" s="29">
        <f t="shared" ref="D12:I12" si="0">D11/C11*100</f>
        <v>94.115096997940825</v>
      </c>
      <c r="E12" s="29">
        <f t="shared" si="0"/>
        <v>106.62137263933671</v>
      </c>
      <c r="F12" s="29">
        <f t="shared" si="0"/>
        <v>101.09083054325521</v>
      </c>
      <c r="G12" s="29">
        <f t="shared" si="0"/>
        <v>101.57051282051282</v>
      </c>
      <c r="H12" s="29">
        <f t="shared" si="0"/>
        <v>101.68297044283159</v>
      </c>
      <c r="I12" s="29">
        <f t="shared" si="0"/>
        <v>101.76890452053378</v>
      </c>
      <c r="J12" s="57"/>
    </row>
    <row r="13" spans="1:10" ht="17.25" customHeight="1" x14ac:dyDescent="0.2">
      <c r="A13" s="65" t="s">
        <v>74</v>
      </c>
      <c r="B13" s="90" t="s">
        <v>12</v>
      </c>
      <c r="C13" s="57">
        <f>SUM(Сельхозпредприятия!C13+КФХ!C13+ЛПХ!C13)</f>
        <v>1.4</v>
      </c>
      <c r="D13" s="57">
        <f>SUM(Сельхозпредприятия!D13+КФХ!D13+ЛПХ!D13)</f>
        <v>308</v>
      </c>
      <c r="E13" s="57">
        <f>SUM(Сельхозпредприятия!E13+КФХ!E13+ЛПХ!E13)</f>
        <v>34.200000000000003</v>
      </c>
      <c r="F13" s="57">
        <f>SUM(Сельхозпредприятия!F13+КФХ!F13+ЛПХ!F13)</f>
        <v>1.5</v>
      </c>
      <c r="G13" s="57">
        <f>SUM(Сельхозпредприятия!G13+КФХ!G13+ЛПХ!G13)</f>
        <v>1.5</v>
      </c>
      <c r="H13" s="57">
        <f>SUM(Сельхозпредприятия!H13+КФХ!H13+ЛПХ!H13)</f>
        <v>1.6</v>
      </c>
      <c r="I13" s="57">
        <f>SUM(Сельхозпредприятия!I13+КФХ!I13+ЛПХ!I13)</f>
        <v>1.6</v>
      </c>
      <c r="J13" s="57">
        <f>I13/C13*100</f>
        <v>114.28571428571431</v>
      </c>
    </row>
    <row r="14" spans="1:10" ht="16.5" customHeight="1" x14ac:dyDescent="0.2">
      <c r="A14" s="64" t="s">
        <v>55</v>
      </c>
      <c r="B14" s="102"/>
      <c r="C14" s="29">
        <v>1.1000000000000001</v>
      </c>
      <c r="D14" s="29">
        <f t="shared" ref="D14:I14" si="1">D13/C13*100</f>
        <v>22000</v>
      </c>
      <c r="E14" s="29">
        <f t="shared" si="1"/>
        <v>11.103896103896105</v>
      </c>
      <c r="F14" s="29">
        <f t="shared" si="1"/>
        <v>4.3859649122807012</v>
      </c>
      <c r="G14" s="29">
        <f t="shared" si="1"/>
        <v>100</v>
      </c>
      <c r="H14" s="29">
        <f t="shared" si="1"/>
        <v>106.66666666666667</v>
      </c>
      <c r="I14" s="29">
        <f t="shared" si="1"/>
        <v>100</v>
      </c>
      <c r="J14" s="57"/>
    </row>
    <row r="15" spans="1:10" ht="16.5" customHeight="1" x14ac:dyDescent="0.2">
      <c r="A15" s="65" t="s">
        <v>79</v>
      </c>
      <c r="B15" s="90" t="s">
        <v>12</v>
      </c>
      <c r="C15" s="57"/>
      <c r="D15" s="57"/>
      <c r="E15" s="57"/>
      <c r="F15" s="57"/>
      <c r="G15" s="57"/>
      <c r="H15" s="57"/>
      <c r="I15" s="57"/>
      <c r="J15" s="57"/>
    </row>
    <row r="16" spans="1:10" ht="15" customHeight="1" x14ac:dyDescent="0.2">
      <c r="A16" s="64" t="s">
        <v>55</v>
      </c>
      <c r="B16" s="90"/>
      <c r="C16" s="29"/>
      <c r="D16" s="29"/>
      <c r="E16" s="29"/>
      <c r="F16" s="29"/>
      <c r="G16" s="29"/>
      <c r="H16" s="29"/>
      <c r="I16" s="29"/>
      <c r="J16" s="57"/>
    </row>
    <row r="17" spans="1:10" ht="15.75" customHeight="1" x14ac:dyDescent="0.2">
      <c r="A17" s="67" t="s">
        <v>81</v>
      </c>
      <c r="B17" s="90" t="s">
        <v>12</v>
      </c>
      <c r="C17" s="57"/>
      <c r="D17" s="57"/>
      <c r="E17" s="57"/>
      <c r="F17" s="57"/>
      <c r="G17" s="57"/>
      <c r="H17" s="57"/>
      <c r="I17" s="57"/>
      <c r="J17" s="57"/>
    </row>
    <row r="18" spans="1:10" ht="15" customHeight="1" x14ac:dyDescent="0.2">
      <c r="A18" s="64" t="s">
        <v>55</v>
      </c>
      <c r="B18" s="90"/>
      <c r="C18" s="29"/>
      <c r="D18" s="29"/>
      <c r="E18" s="29"/>
      <c r="F18" s="29"/>
      <c r="G18" s="29"/>
      <c r="H18" s="29"/>
      <c r="I18" s="29"/>
      <c r="J18" s="57"/>
    </row>
    <row r="19" spans="1:10" ht="18" customHeight="1" x14ac:dyDescent="0.2">
      <c r="A19" s="62" t="s">
        <v>11</v>
      </c>
      <c r="B19" s="90" t="s">
        <v>12</v>
      </c>
      <c r="C19" s="57">
        <f>SUM(Сельхозпредприятия!C19+КФХ!C19+ЛПХ!C19)</f>
        <v>308.2</v>
      </c>
      <c r="D19" s="57">
        <f>SUM(Сельхозпредприятия!D19+КФХ!D19+ЛПХ!D19)</f>
        <v>328.5</v>
      </c>
      <c r="E19" s="57">
        <f>SUM(Сельхозпредприятия!E19+КФХ!E19+ЛПХ!E19)</f>
        <v>232.5</v>
      </c>
      <c r="F19" s="57">
        <f>SUM(Сельхозпредприятия!F19+КФХ!F19+ЛПХ!F19)</f>
        <v>233</v>
      </c>
      <c r="G19" s="57">
        <f>SUM(Сельхозпредприятия!G19+КФХ!G19+ЛПХ!G19)</f>
        <v>233.7</v>
      </c>
      <c r="H19" s="57">
        <f>SUM(Сельхозпредприятия!H19+КФХ!H19+ЛПХ!H19)</f>
        <v>234.6</v>
      </c>
      <c r="I19" s="57">
        <f>SUM(Сельхозпредприятия!I19+КФХ!I19+ЛПХ!I19)</f>
        <v>236</v>
      </c>
      <c r="J19" s="57">
        <f>I19/C19*100</f>
        <v>76.573653471771578</v>
      </c>
    </row>
    <row r="20" spans="1:10" ht="13.5" customHeight="1" x14ac:dyDescent="0.2">
      <c r="A20" s="64" t="s">
        <v>55</v>
      </c>
      <c r="B20" s="90"/>
      <c r="C20" s="29">
        <v>105.8</v>
      </c>
      <c r="D20" s="29">
        <f t="shared" ref="D20:I20" si="2">D19/C19*100</f>
        <v>106.58663205710579</v>
      </c>
      <c r="E20" s="29">
        <f t="shared" si="2"/>
        <v>70.776255707762559</v>
      </c>
      <c r="F20" s="29">
        <f t="shared" si="2"/>
        <v>100.21505376344086</v>
      </c>
      <c r="G20" s="29">
        <f t="shared" si="2"/>
        <v>100.30042918454936</v>
      </c>
      <c r="H20" s="29">
        <f t="shared" si="2"/>
        <v>100.38510911424905</v>
      </c>
      <c r="I20" s="29">
        <f t="shared" si="2"/>
        <v>100.59676044330776</v>
      </c>
      <c r="J20" s="57"/>
    </row>
    <row r="21" spans="1:10" ht="18.75" customHeight="1" x14ac:dyDescent="0.2">
      <c r="A21" s="62" t="s">
        <v>1</v>
      </c>
      <c r="B21" s="90" t="s">
        <v>12</v>
      </c>
      <c r="C21" s="57">
        <f>SUM(Сельхозпредприятия!C21+КФХ!C21+ЛПХ!C21)</f>
        <v>265.3</v>
      </c>
      <c r="D21" s="57">
        <f>SUM(Сельхозпредприятия!D21+КФХ!D21+ЛПХ!D21)</f>
        <v>273.60000000000002</v>
      </c>
      <c r="E21" s="57">
        <f>SUM(Сельхозпредприятия!E21+КФХ!E21+ЛПХ!E21)</f>
        <v>275.8</v>
      </c>
      <c r="F21" s="57">
        <f>SUM(Сельхозпредприятия!F21+КФХ!F21+ЛПХ!F21)</f>
        <v>278.5</v>
      </c>
      <c r="G21" s="57">
        <f>SUM(Сельхозпредприятия!G21+КФХ!G21+ЛПХ!G21)</f>
        <v>281.60000000000002</v>
      </c>
      <c r="H21" s="57">
        <f>SUM(Сельхозпредприятия!H21+КФХ!H21+ЛПХ!H21)</f>
        <v>285.3</v>
      </c>
      <c r="I21" s="57">
        <f>SUM(Сельхозпредприятия!I21+КФХ!I21+ЛПХ!I21)</f>
        <v>289.2</v>
      </c>
      <c r="J21" s="57">
        <f>I21/C21*100</f>
        <v>109.00866943083301</v>
      </c>
    </row>
    <row r="22" spans="1:10" ht="15" customHeight="1" x14ac:dyDescent="0.2">
      <c r="A22" s="64" t="s">
        <v>55</v>
      </c>
      <c r="B22" s="90"/>
      <c r="C22" s="29">
        <v>70.7</v>
      </c>
      <c r="D22" s="29">
        <f t="shared" ref="D22:I22" si="3">D21/C21*100</f>
        <v>103.1285337353939</v>
      </c>
      <c r="E22" s="29">
        <f t="shared" si="3"/>
        <v>100.80409356725146</v>
      </c>
      <c r="F22" s="29">
        <f t="shared" si="3"/>
        <v>100.97897026831038</v>
      </c>
      <c r="G22" s="29">
        <f t="shared" si="3"/>
        <v>101.11310592459606</v>
      </c>
      <c r="H22" s="29">
        <f t="shared" si="3"/>
        <v>101.31392045454545</v>
      </c>
      <c r="I22" s="29">
        <f t="shared" si="3"/>
        <v>101.36698212407991</v>
      </c>
      <c r="J22" s="57"/>
    </row>
    <row r="23" spans="1:10" ht="15" customHeight="1" x14ac:dyDescent="0.2">
      <c r="A23" s="62" t="s">
        <v>2</v>
      </c>
      <c r="B23" s="90" t="s">
        <v>12</v>
      </c>
      <c r="C23" s="57">
        <f>SUM(Сельхозпредприятия!C23+КФХ!C23+ЛПХ!C23)</f>
        <v>1385.1</v>
      </c>
      <c r="D23" s="57">
        <f>SUM(Сельхозпредприятия!D23+КФХ!D23+ЛПХ!D23)</f>
        <v>1396.3</v>
      </c>
      <c r="E23" s="57">
        <f>SUM(Сельхозпредприятия!E23+КФХ!E23+ЛПХ!E23)</f>
        <v>1397.1</v>
      </c>
      <c r="F23" s="57">
        <f>SUM(Сельхозпредприятия!F23+КФХ!F23+ЛПХ!F23)</f>
        <v>1399.9</v>
      </c>
      <c r="G23" s="57">
        <f>SUM(Сельхозпредприятия!G23+КФХ!G23+ЛПХ!G23)</f>
        <v>1404.1</v>
      </c>
      <c r="H23" s="57">
        <f>SUM(Сельхозпредприятия!H23+КФХ!H23+ЛПХ!H23)</f>
        <v>1409.7</v>
      </c>
      <c r="I23" s="57">
        <f>SUM(Сельхозпредприятия!I23+КФХ!I23+ЛПХ!I23)</f>
        <v>1416.7</v>
      </c>
      <c r="J23" s="57">
        <f>I23/C23*100</f>
        <v>102.28142372391886</v>
      </c>
    </row>
    <row r="24" spans="1:10" ht="16.5" customHeight="1" x14ac:dyDescent="0.2">
      <c r="A24" s="64" t="s">
        <v>55</v>
      </c>
      <c r="B24" s="90"/>
      <c r="C24" s="29">
        <v>100.9</v>
      </c>
      <c r="D24" s="29">
        <f t="shared" ref="D24:I24" si="4">D23/C23*100</f>
        <v>100.808605876832</v>
      </c>
      <c r="E24" s="29">
        <f t="shared" si="4"/>
        <v>100.057294277734</v>
      </c>
      <c r="F24" s="29">
        <f t="shared" si="4"/>
        <v>100.20041514565887</v>
      </c>
      <c r="G24" s="29">
        <f t="shared" si="4"/>
        <v>100.30002143010212</v>
      </c>
      <c r="H24" s="29">
        <f t="shared" si="4"/>
        <v>100.39883199202337</v>
      </c>
      <c r="I24" s="29">
        <f t="shared" si="4"/>
        <v>100.49655955167766</v>
      </c>
      <c r="J24" s="57"/>
    </row>
    <row r="25" spans="1:10" ht="16.5" customHeight="1" x14ac:dyDescent="0.2">
      <c r="A25" s="62" t="s">
        <v>3</v>
      </c>
      <c r="B25" s="90" t="s">
        <v>12</v>
      </c>
      <c r="C25" s="57">
        <f>SUM(Сельхозпредприятия!C25+КФХ!C25+ЛПХ!C25)</f>
        <v>76.8</v>
      </c>
      <c r="D25" s="57">
        <f>SUM(Сельхозпредприятия!D25+КФХ!D25+ЛПХ!D25)</f>
        <v>77.099999999999994</v>
      </c>
      <c r="E25" s="57">
        <f>SUM(Сельхозпредприятия!E25+КФХ!E25+ЛПХ!E25)</f>
        <v>79.400000000000006</v>
      </c>
      <c r="F25" s="57">
        <f>SUM(Сельхозпредприятия!F25+КФХ!F25+ЛПХ!F25)</f>
        <v>79.7</v>
      </c>
      <c r="G25" s="57">
        <f>SUM(Сельхозпредприятия!G25+КФХ!G25+ЛПХ!G25)</f>
        <v>80.099999999999994</v>
      </c>
      <c r="H25" s="57">
        <f>SUM(Сельхозпредприятия!H25+КФХ!H25+ЛПХ!H25)</f>
        <v>80.599999999999994</v>
      </c>
      <c r="I25" s="57">
        <f>SUM(Сельхозпредприятия!I25+КФХ!I25+ЛПХ!I25)</f>
        <v>81.2</v>
      </c>
      <c r="J25" s="57">
        <f>I25/C25*100</f>
        <v>105.72916666666667</v>
      </c>
    </row>
    <row r="26" spans="1:10" ht="16.5" customHeight="1" x14ac:dyDescent="0.2">
      <c r="A26" s="64" t="s">
        <v>55</v>
      </c>
      <c r="B26" s="90"/>
      <c r="C26" s="29">
        <v>102.1</v>
      </c>
      <c r="D26" s="29">
        <f t="shared" ref="D26:I26" si="5">D25/C25*100</f>
        <v>100.390625</v>
      </c>
      <c r="E26" s="29">
        <f t="shared" si="5"/>
        <v>102.98313878080417</v>
      </c>
      <c r="F26" s="29">
        <f t="shared" si="5"/>
        <v>100.37783375314862</v>
      </c>
      <c r="G26" s="29">
        <f t="shared" si="5"/>
        <v>100.50188205771641</v>
      </c>
      <c r="H26" s="29">
        <f t="shared" si="5"/>
        <v>100.62421972534332</v>
      </c>
      <c r="I26" s="29">
        <f t="shared" si="5"/>
        <v>100.74441687344915</v>
      </c>
      <c r="J26" s="57"/>
    </row>
    <row r="27" spans="1:10" ht="18" customHeight="1" x14ac:dyDescent="0.2">
      <c r="A27" s="67" t="s">
        <v>45</v>
      </c>
      <c r="B27" s="90" t="s">
        <v>12</v>
      </c>
      <c r="C27" s="57">
        <f>SUM(Сельхозпредприятия!C27+КФХ!C27+ЛПХ!C27)</f>
        <v>268</v>
      </c>
      <c r="D27" s="96">
        <f>SUM(Сельхозпредприятия!D27+КФХ!D27+ЛПХ!D27)</f>
        <v>279.2</v>
      </c>
      <c r="E27" s="96">
        <f>SUM(Сельхозпредприятия!E27+КФХ!E27+ЛПХ!E27)</f>
        <v>781.40000000000009</v>
      </c>
      <c r="F27" s="96">
        <f>SUM(Сельхозпредприятия!F27+КФХ!F27+ЛПХ!F27)</f>
        <v>792.2</v>
      </c>
      <c r="G27" s="57">
        <f>SUM(Сельхозпредприятия!G27+КФХ!G27+ЛПХ!G27)</f>
        <v>804.6</v>
      </c>
      <c r="H27" s="57">
        <f>SUM(Сельхозпредприятия!H27+КФХ!H27+ЛПХ!H27)</f>
        <v>817.8</v>
      </c>
      <c r="I27" s="57">
        <f>SUM(Сельхозпредприятия!I27+КФХ!I27+ЛПХ!I27)</f>
        <v>833</v>
      </c>
      <c r="J27" s="57">
        <f>I27/C27*100</f>
        <v>310.82089552238807</v>
      </c>
    </row>
    <row r="28" spans="1:10" x14ac:dyDescent="0.2">
      <c r="A28" s="64" t="s">
        <v>55</v>
      </c>
      <c r="B28" s="90"/>
      <c r="C28" s="29">
        <v>94.1</v>
      </c>
      <c r="D28" s="97">
        <f t="shared" ref="D28:I28" si="6">D27/C27*100</f>
        <v>104.17910447761194</v>
      </c>
      <c r="E28" s="97">
        <f t="shared" si="6"/>
        <v>279.87106017191985</v>
      </c>
      <c r="F28" s="97">
        <f t="shared" si="6"/>
        <v>101.382134630151</v>
      </c>
      <c r="G28" s="29">
        <f t="shared" si="6"/>
        <v>101.56526129765211</v>
      </c>
      <c r="H28" s="29">
        <f t="shared" si="6"/>
        <v>101.64056674123788</v>
      </c>
      <c r="I28" s="29">
        <f t="shared" si="6"/>
        <v>101.85864514551236</v>
      </c>
      <c r="J28" s="57"/>
    </row>
    <row r="29" spans="1:10" ht="18.75" customHeight="1" x14ac:dyDescent="0.2">
      <c r="A29" s="62" t="s">
        <v>4</v>
      </c>
      <c r="B29" s="90" t="s">
        <v>12</v>
      </c>
      <c r="C29" s="57">
        <f>SUM(Сельхозпредприятия!C29+КФХ!C29+ЛПХ!C29)</f>
        <v>2143.8000000000002</v>
      </c>
      <c r="D29" s="96">
        <f>SUM(Сельхозпредприятия!D29+КФХ!D29+ЛПХ!D29)</f>
        <v>2058</v>
      </c>
      <c r="E29" s="96">
        <f>SUM(Сельхозпредприятия!E29+КФХ!E29+ЛПХ!E29)</f>
        <v>2174.7000000000003</v>
      </c>
      <c r="F29" s="96">
        <f>SUM(Сельхозпредприятия!F29+КФХ!F29+ЛПХ!F29)</f>
        <v>2213.1</v>
      </c>
      <c r="G29" s="57">
        <f>SUM(Сельхозпредприятия!G29+КФХ!G29+ЛПХ!G29)</f>
        <v>2254.8000000000002</v>
      </c>
      <c r="H29" s="57">
        <f>SUM(Сельхозпредприятия!H29+КФХ!H29+ЛПХ!H29)</f>
        <v>2299.1999999999998</v>
      </c>
      <c r="I29" s="57">
        <f>SUM(Сельхозпредприятия!I29+КФХ!I29+ЛПХ!I29)</f>
        <v>2347</v>
      </c>
      <c r="J29" s="57">
        <f>I29/C29*100</f>
        <v>109.47849612837017</v>
      </c>
    </row>
    <row r="30" spans="1:10" ht="16.5" customHeight="1" x14ac:dyDescent="0.2">
      <c r="A30" s="64" t="s">
        <v>55</v>
      </c>
      <c r="B30" s="90"/>
      <c r="C30" s="29">
        <v>105</v>
      </c>
      <c r="D30" s="97">
        <f t="shared" ref="D30:I30" si="7">D29/C29*100</f>
        <v>95.997760985166508</v>
      </c>
      <c r="E30" s="97">
        <f t="shared" si="7"/>
        <v>105.67055393586007</v>
      </c>
      <c r="F30" s="97">
        <f t="shared" si="7"/>
        <v>101.76576079459234</v>
      </c>
      <c r="G30" s="29">
        <f t="shared" si="7"/>
        <v>101.88423478378745</v>
      </c>
      <c r="H30" s="29">
        <f t="shared" si="7"/>
        <v>101.96913251729643</v>
      </c>
      <c r="I30" s="29">
        <f t="shared" si="7"/>
        <v>102.07898399443285</v>
      </c>
      <c r="J30" s="57"/>
    </row>
    <row r="31" spans="1:10" ht="18" customHeight="1" x14ac:dyDescent="0.2">
      <c r="A31" s="62" t="s">
        <v>5</v>
      </c>
      <c r="B31" s="87" t="s">
        <v>7</v>
      </c>
      <c r="C31" s="88">
        <f>SUM(Сельхозпредприятия!C31+КФХ!C31+ЛПХ!C31)</f>
        <v>1986</v>
      </c>
      <c r="D31" s="98">
        <f>SUM(Сельхозпредприятия!D31+КФХ!D31+ЛПХ!D31)</f>
        <v>1938</v>
      </c>
      <c r="E31" s="98">
        <f>SUM(Сельхозпредприятия!E31+КФХ!E31+ЛПХ!E31)</f>
        <v>2465</v>
      </c>
      <c r="F31" s="98">
        <f>SUM(Сельхозпредприятия!F31+КФХ!F31+ЛПХ!F31)</f>
        <v>2516</v>
      </c>
      <c r="G31" s="88">
        <f>SUM(Сельхозпредприятия!G31+КФХ!G31+ЛПХ!G31)</f>
        <v>2571</v>
      </c>
      <c r="H31" s="88">
        <f>SUM(Сельхозпредприятия!H31+КФХ!H31+ЛПХ!H31)</f>
        <v>2630</v>
      </c>
      <c r="I31" s="88">
        <f>SUM(Сельхозпредприятия!I31+КФХ!I31+ЛПХ!I31)</f>
        <v>2690</v>
      </c>
      <c r="J31" s="57">
        <f>I31/C31*100</f>
        <v>135.44813695871099</v>
      </c>
    </row>
    <row r="32" spans="1:10" ht="15" customHeight="1" x14ac:dyDescent="0.2">
      <c r="A32" s="64" t="s">
        <v>55</v>
      </c>
      <c r="B32" s="87"/>
      <c r="C32" s="29">
        <v>82.8</v>
      </c>
      <c r="D32" s="97">
        <f t="shared" ref="D32:I32" si="8">D31/C31*100</f>
        <v>97.583081570996981</v>
      </c>
      <c r="E32" s="97">
        <f t="shared" si="8"/>
        <v>127.19298245614034</v>
      </c>
      <c r="F32" s="97">
        <f t="shared" si="8"/>
        <v>102.06896551724138</v>
      </c>
      <c r="G32" s="29">
        <f t="shared" si="8"/>
        <v>102.18600953895071</v>
      </c>
      <c r="H32" s="29">
        <f t="shared" si="8"/>
        <v>102.29482691559704</v>
      </c>
      <c r="I32" s="29">
        <f t="shared" si="8"/>
        <v>102.28136882129277</v>
      </c>
      <c r="J32" s="57"/>
    </row>
    <row r="33" spans="1:10" ht="18.75" customHeight="1" x14ac:dyDescent="0.2">
      <c r="A33" s="62" t="s">
        <v>21</v>
      </c>
      <c r="B33" s="87" t="s">
        <v>8</v>
      </c>
      <c r="C33" s="88">
        <f>SUM(Сельхозпредприятия!C33+КФХ!C33+ЛПХ!C33)</f>
        <v>5</v>
      </c>
      <c r="D33" s="98">
        <f>SUM(Сельхозпредприятия!D33+КФХ!D33+ЛПХ!D33)</f>
        <v>4</v>
      </c>
      <c r="E33" s="98">
        <f>SUM(Сельхозпредприятия!E33+КФХ!E33+ЛПХ!E33)</f>
        <v>5</v>
      </c>
      <c r="F33" s="98">
        <f>SUM(Сельхозпредприятия!F33+КФХ!F33+ЛПХ!F33)</f>
        <v>5</v>
      </c>
      <c r="G33" s="88">
        <f>SUM(Сельхозпредприятия!G33+КФХ!G33+ЛПХ!G33)</f>
        <v>5</v>
      </c>
      <c r="H33" s="88">
        <f>SUM(Сельхозпредприятия!H33+КФХ!H33+ЛПХ!H33)</f>
        <v>5</v>
      </c>
      <c r="I33" s="88">
        <f>SUM(Сельхозпредприятия!I33+КФХ!I33+ЛПХ!I33)</f>
        <v>5</v>
      </c>
      <c r="J33" s="57">
        <f>I33/C33*100</f>
        <v>100</v>
      </c>
    </row>
    <row r="34" spans="1:10" ht="12.75" customHeight="1" x14ac:dyDescent="0.2">
      <c r="A34" s="64" t="s">
        <v>55</v>
      </c>
      <c r="B34" s="87"/>
      <c r="C34" s="29">
        <v>125</v>
      </c>
      <c r="D34" s="97">
        <f t="shared" ref="D34:I34" si="9">D33/C33*100</f>
        <v>80</v>
      </c>
      <c r="E34" s="97">
        <f t="shared" si="9"/>
        <v>125</v>
      </c>
      <c r="F34" s="97">
        <f t="shared" si="9"/>
        <v>100</v>
      </c>
      <c r="G34" s="29">
        <f t="shared" si="9"/>
        <v>100</v>
      </c>
      <c r="H34" s="29">
        <f t="shared" si="9"/>
        <v>100</v>
      </c>
      <c r="I34" s="29">
        <f t="shared" si="9"/>
        <v>100</v>
      </c>
      <c r="J34" s="57"/>
    </row>
    <row r="35" spans="1:10" ht="18.75" customHeight="1" x14ac:dyDescent="0.2">
      <c r="A35" s="62" t="s">
        <v>23</v>
      </c>
      <c r="B35" s="87" t="s">
        <v>9</v>
      </c>
      <c r="C35" s="57">
        <f>SUM(Сельхозпредприятия!C35+КФХ!C35+ЛПХ!C35)</f>
        <v>5427</v>
      </c>
      <c r="D35" s="96">
        <f>SUM(Сельхозпредприятия!D35+КФХ!D35+ЛПХ!D35)</f>
        <v>5643.6</v>
      </c>
      <c r="E35" s="96">
        <f>SUM(Сельхозпредприятия!E35+КФХ!E35+ЛПХ!E35)</f>
        <v>5816.2000000000007</v>
      </c>
      <c r="F35" s="96">
        <f>SUM(Сельхозпредприятия!F35+КФХ!F35+ЛПХ!F35)</f>
        <v>5992.6</v>
      </c>
      <c r="G35" s="57">
        <f>SUM(Сельхозпредприятия!G35+КФХ!G35+ЛПХ!G35)</f>
        <v>6178.6</v>
      </c>
      <c r="H35" s="57">
        <f>SUM(Сельхозпредприятия!H35+КФХ!H35+ЛПХ!H35)</f>
        <v>6373.3</v>
      </c>
      <c r="I35" s="57">
        <f>SUM(Сельхозпредприятия!I35+КФХ!I35+ЛПХ!I35)</f>
        <v>6656.2000000000007</v>
      </c>
      <c r="J35" s="57">
        <f>I35/C35*100</f>
        <v>122.64971439100793</v>
      </c>
    </row>
    <row r="36" spans="1:10" x14ac:dyDescent="0.2">
      <c r="A36" s="64" t="s">
        <v>55</v>
      </c>
      <c r="B36" s="89"/>
      <c r="C36" s="29">
        <v>103.9</v>
      </c>
      <c r="D36" s="97">
        <f t="shared" ref="D36:I36" si="10">D35/C35*100</f>
        <v>103.99115533443893</v>
      </c>
      <c r="E36" s="97">
        <f t="shared" si="10"/>
        <v>103.0583315614147</v>
      </c>
      <c r="F36" s="97">
        <f t="shared" si="10"/>
        <v>103.03290808431622</v>
      </c>
      <c r="G36" s="29">
        <f t="shared" si="10"/>
        <v>103.10382805460068</v>
      </c>
      <c r="H36" s="29">
        <f t="shared" si="10"/>
        <v>103.15119930081246</v>
      </c>
      <c r="I36" s="29">
        <f t="shared" si="10"/>
        <v>104.43883074702273</v>
      </c>
      <c r="J36" s="78"/>
    </row>
    <row r="37" spans="1:10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5.75" x14ac:dyDescent="0.25">
      <c r="A40" s="117" t="s">
        <v>75</v>
      </c>
      <c r="B40" s="119"/>
      <c r="C40" s="119"/>
      <c r="D40" s="119"/>
      <c r="E40" s="35"/>
      <c r="F40" s="35"/>
      <c r="G40" s="35"/>
      <c r="H40" s="35"/>
      <c r="I40" s="120" t="s">
        <v>76</v>
      </c>
      <c r="J40" s="135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74" t="s">
        <v>77</v>
      </c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">
      <c r="B127" s="1"/>
      <c r="C127" s="1"/>
      <c r="D127" s="1"/>
      <c r="E127" s="1"/>
      <c r="F127" s="1"/>
      <c r="G127" s="1"/>
      <c r="H127" s="1"/>
      <c r="I127" s="1"/>
      <c r="J127" s="1"/>
    </row>
  </sheetData>
  <mergeCells count="11">
    <mergeCell ref="A40:D40"/>
    <mergeCell ref="I40:J40"/>
    <mergeCell ref="A1:F1"/>
    <mergeCell ref="J9:J10"/>
    <mergeCell ref="C9:E9"/>
    <mergeCell ref="A7:D7"/>
    <mergeCell ref="A6:D6"/>
    <mergeCell ref="A9:A10"/>
    <mergeCell ref="B9:B10"/>
    <mergeCell ref="B3:E3"/>
    <mergeCell ref="B4:E4"/>
  </mergeCells>
  <phoneticPr fontId="13" type="noConversion"/>
  <pageMargins left="0.98425196850393704" right="0.78740157480314965" top="0.70866141732283472" bottom="0.70866141732283472" header="0.51181102362204722" footer="0.51181102362204722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K430"/>
  <sheetViews>
    <sheetView view="pageBreakPreview" topLeftCell="A4" zoomScale="80" zoomScaleNormal="80" zoomScaleSheetLayoutView="80" workbookViewId="0">
      <selection activeCell="G19" sqref="G19"/>
    </sheetView>
  </sheetViews>
  <sheetFormatPr defaultRowHeight="12.75" x14ac:dyDescent="0.2"/>
  <cols>
    <col min="1" max="1" width="35" customWidth="1"/>
    <col min="2" max="2" width="23.140625" customWidth="1"/>
    <col min="3" max="3" width="11.7109375" customWidth="1"/>
    <col min="4" max="10" width="13.7109375" customWidth="1"/>
  </cols>
  <sheetData>
    <row r="1" spans="1:11" ht="6" customHeight="1" x14ac:dyDescent="0.2"/>
    <row r="2" spans="1:11" s="33" customFormat="1" ht="15.95" customHeight="1" x14ac:dyDescent="0.2">
      <c r="A2" s="124" t="s">
        <v>72</v>
      </c>
      <c r="B2" s="124"/>
      <c r="C2" s="124"/>
      <c r="D2" s="124"/>
      <c r="E2" s="124"/>
      <c r="F2" s="124"/>
      <c r="G2" s="35"/>
      <c r="H2" s="35"/>
      <c r="I2" s="35"/>
      <c r="J2" s="35"/>
      <c r="K2" s="35"/>
    </row>
    <row r="3" spans="1:11" s="33" customFormat="1" ht="15.95" customHeight="1" x14ac:dyDescent="0.2">
      <c r="A3" s="55"/>
      <c r="B3" s="55"/>
      <c r="C3" s="55"/>
      <c r="D3" s="55"/>
      <c r="E3" s="55"/>
      <c r="F3" s="55"/>
      <c r="G3" s="35"/>
      <c r="H3" s="35"/>
      <c r="I3" s="35"/>
      <c r="J3" s="35"/>
      <c r="K3" s="35"/>
    </row>
    <row r="4" spans="1:11" s="33" customFormat="1" ht="15.95" customHeight="1" x14ac:dyDescent="0.25">
      <c r="A4" s="79"/>
      <c r="B4" s="137" t="s">
        <v>78</v>
      </c>
      <c r="C4" s="146"/>
      <c r="D4" s="146"/>
      <c r="E4" s="146"/>
      <c r="F4" s="39"/>
      <c r="G4" s="35"/>
      <c r="H4" s="35"/>
      <c r="I4" s="35"/>
      <c r="J4" s="35"/>
      <c r="K4" s="35"/>
    </row>
    <row r="5" spans="1:11" s="33" customFormat="1" ht="15.95" customHeight="1" x14ac:dyDescent="0.25">
      <c r="A5" s="31"/>
      <c r="B5" s="132" t="s">
        <v>40</v>
      </c>
      <c r="C5" s="132"/>
      <c r="D5" s="132"/>
      <c r="E5" s="132"/>
      <c r="G5" s="35"/>
      <c r="H5" s="35"/>
      <c r="I5" s="35"/>
      <c r="J5" s="35"/>
      <c r="K5" s="35"/>
    </row>
    <row r="6" spans="1:11" s="33" customFormat="1" ht="9.75" customHeight="1" x14ac:dyDescent="0.25">
      <c r="A6" s="31"/>
      <c r="B6" s="32"/>
      <c r="C6" s="37"/>
      <c r="G6" s="35"/>
      <c r="H6" s="35"/>
      <c r="I6" s="35"/>
      <c r="J6" s="35"/>
      <c r="K6" s="35"/>
    </row>
    <row r="7" spans="1:11" s="33" customFormat="1" ht="15.95" customHeight="1" x14ac:dyDescent="0.2">
      <c r="A7" s="148" t="s">
        <v>64</v>
      </c>
      <c r="B7" s="148"/>
      <c r="C7" s="148"/>
      <c r="D7" s="148"/>
      <c r="E7" s="148"/>
      <c r="F7" s="148"/>
      <c r="G7" s="32"/>
      <c r="H7" s="35"/>
      <c r="I7" s="35"/>
      <c r="J7" s="35"/>
      <c r="K7" s="35"/>
    </row>
    <row r="8" spans="1:11" s="33" customFormat="1" ht="8.25" customHeight="1" x14ac:dyDescent="0.25">
      <c r="A8" s="31"/>
      <c r="B8" s="32"/>
      <c r="C8" s="32"/>
      <c r="G8" s="37"/>
      <c r="H8" s="35"/>
      <c r="I8" s="35"/>
      <c r="J8" s="35"/>
      <c r="K8" s="35"/>
    </row>
    <row r="9" spans="1:11" s="33" customFormat="1" ht="20.100000000000001" customHeight="1" x14ac:dyDescent="0.2">
      <c r="A9" s="129" t="s">
        <v>22</v>
      </c>
      <c r="B9" s="129"/>
      <c r="C9" s="125" t="s">
        <v>59</v>
      </c>
      <c r="D9" s="129" t="s">
        <v>51</v>
      </c>
      <c r="E9" s="129"/>
      <c r="F9" s="129"/>
      <c r="G9" s="60" t="s">
        <v>10</v>
      </c>
      <c r="H9" s="127" t="s">
        <v>60</v>
      </c>
      <c r="I9" s="127"/>
      <c r="J9" s="127"/>
      <c r="K9" s="35"/>
    </row>
    <row r="10" spans="1:11" s="33" customFormat="1" ht="26.25" customHeight="1" x14ac:dyDescent="0.2">
      <c r="A10" s="129"/>
      <c r="B10" s="129"/>
      <c r="C10" s="125"/>
      <c r="D10" s="59" t="s">
        <v>47</v>
      </c>
      <c r="E10" s="59" t="s">
        <v>48</v>
      </c>
      <c r="F10" s="59" t="s">
        <v>50</v>
      </c>
      <c r="G10" s="59" t="s">
        <v>52</v>
      </c>
      <c r="H10" s="59" t="s">
        <v>53</v>
      </c>
      <c r="I10" s="59" t="s">
        <v>54</v>
      </c>
      <c r="J10" s="59" t="s">
        <v>69</v>
      </c>
      <c r="K10" s="35"/>
    </row>
    <row r="11" spans="1:11" s="33" customFormat="1" ht="19.5" customHeight="1" x14ac:dyDescent="0.2">
      <c r="A11" s="145" t="s">
        <v>56</v>
      </c>
      <c r="B11" s="145"/>
      <c r="C11" s="87" t="s">
        <v>46</v>
      </c>
      <c r="D11" s="91">
        <f>D13+D14</f>
        <v>1</v>
      </c>
      <c r="E11" s="91">
        <f t="shared" ref="E11:J11" si="0">E13+E14</f>
        <v>1</v>
      </c>
      <c r="F11" s="91">
        <f t="shared" si="0"/>
        <v>1</v>
      </c>
      <c r="G11" s="91">
        <f t="shared" si="0"/>
        <v>1</v>
      </c>
      <c r="H11" s="91">
        <f t="shared" si="0"/>
        <v>1</v>
      </c>
      <c r="I11" s="91">
        <f t="shared" si="0"/>
        <v>1</v>
      </c>
      <c r="J11" s="91">
        <f t="shared" si="0"/>
        <v>1</v>
      </c>
      <c r="K11" s="35"/>
    </row>
    <row r="12" spans="1:11" s="33" customFormat="1" ht="15.75" customHeight="1" x14ac:dyDescent="0.2">
      <c r="A12" s="141" t="s">
        <v>16</v>
      </c>
      <c r="B12" s="141"/>
      <c r="C12" s="87"/>
      <c r="D12" s="91"/>
      <c r="E12" s="91"/>
      <c r="F12" s="91"/>
      <c r="G12" s="91"/>
      <c r="H12" s="91"/>
      <c r="I12" s="91"/>
      <c r="J12" s="91"/>
      <c r="K12" s="35"/>
    </row>
    <row r="13" spans="1:11" s="33" customFormat="1" ht="20.25" customHeight="1" x14ac:dyDescent="0.2">
      <c r="A13" s="144" t="s">
        <v>17</v>
      </c>
      <c r="B13" s="144"/>
      <c r="C13" s="87" t="s">
        <v>46</v>
      </c>
      <c r="D13" s="91">
        <v>1</v>
      </c>
      <c r="E13" s="91">
        <v>1</v>
      </c>
      <c r="F13" s="91">
        <v>1</v>
      </c>
      <c r="G13" s="91">
        <v>1</v>
      </c>
      <c r="H13" s="91">
        <v>1</v>
      </c>
      <c r="I13" s="91">
        <v>1</v>
      </c>
      <c r="J13" s="91">
        <v>1</v>
      </c>
      <c r="K13" s="35"/>
    </row>
    <row r="14" spans="1:11" s="33" customFormat="1" ht="19.5" customHeight="1" x14ac:dyDescent="0.2">
      <c r="A14" s="144" t="s">
        <v>18</v>
      </c>
      <c r="B14" s="144"/>
      <c r="C14" s="87" t="s">
        <v>46</v>
      </c>
      <c r="D14" s="91"/>
      <c r="E14" s="91"/>
      <c r="F14" s="91"/>
      <c r="G14" s="91"/>
      <c r="H14" s="91"/>
      <c r="I14" s="91"/>
      <c r="J14" s="91"/>
      <c r="K14" s="35"/>
    </row>
    <row r="15" spans="1:11" s="33" customFormat="1" ht="20.25" customHeight="1" x14ac:dyDescent="0.2">
      <c r="A15" s="143" t="s">
        <v>57</v>
      </c>
      <c r="B15" s="143"/>
      <c r="C15" s="87" t="s">
        <v>44</v>
      </c>
      <c r="D15" s="92">
        <f>D17+D20+D23</f>
        <v>285</v>
      </c>
      <c r="E15" s="92">
        <f t="shared" ref="E15:J15" si="1">E17+E20+E23</f>
        <v>0</v>
      </c>
      <c r="F15" s="92">
        <f t="shared" si="1"/>
        <v>0</v>
      </c>
      <c r="G15" s="92">
        <f t="shared" si="1"/>
        <v>230</v>
      </c>
      <c r="H15" s="92">
        <f t="shared" si="1"/>
        <v>250</v>
      </c>
      <c r="I15" s="92">
        <f t="shared" si="1"/>
        <v>280</v>
      </c>
      <c r="J15" s="92">
        <f t="shared" si="1"/>
        <v>300</v>
      </c>
      <c r="K15" s="35"/>
    </row>
    <row r="16" spans="1:11" s="33" customFormat="1" ht="16.5" customHeight="1" x14ac:dyDescent="0.2">
      <c r="A16" s="141" t="s">
        <v>16</v>
      </c>
      <c r="B16" s="141"/>
      <c r="C16" s="89"/>
      <c r="D16" s="93"/>
      <c r="E16" s="93"/>
      <c r="F16" s="93"/>
      <c r="G16" s="93"/>
      <c r="H16" s="93"/>
      <c r="I16" s="93"/>
      <c r="J16" s="93"/>
      <c r="K16" s="35"/>
    </row>
    <row r="17" spans="1:11" s="33" customFormat="1" ht="16.5" customHeight="1" x14ac:dyDescent="0.2">
      <c r="A17" s="143" t="s">
        <v>17</v>
      </c>
      <c r="B17" s="143"/>
      <c r="C17" s="87" t="s">
        <v>44</v>
      </c>
      <c r="D17" s="93"/>
      <c r="E17" s="93"/>
      <c r="F17" s="93"/>
      <c r="G17" s="93">
        <v>230</v>
      </c>
      <c r="H17" s="93">
        <v>250</v>
      </c>
      <c r="I17" s="93">
        <v>280</v>
      </c>
      <c r="J17" s="93">
        <v>300</v>
      </c>
      <c r="K17" s="35"/>
    </row>
    <row r="18" spans="1:11" s="33" customFormat="1" ht="16.5" customHeight="1" x14ac:dyDescent="0.2">
      <c r="A18" s="141" t="s">
        <v>62</v>
      </c>
      <c r="B18" s="141"/>
      <c r="C18" s="90" t="s">
        <v>61</v>
      </c>
      <c r="D18" s="94"/>
      <c r="E18" s="94" t="e">
        <f t="shared" ref="E18:J18" si="2">E17/D17*100</f>
        <v>#DIV/0!</v>
      </c>
      <c r="F18" s="94" t="e">
        <f t="shared" si="2"/>
        <v>#DIV/0!</v>
      </c>
      <c r="G18" s="94" t="e">
        <f t="shared" si="2"/>
        <v>#DIV/0!</v>
      </c>
      <c r="H18" s="94">
        <f t="shared" si="2"/>
        <v>108.69565217391303</v>
      </c>
      <c r="I18" s="94">
        <f t="shared" si="2"/>
        <v>112.00000000000001</v>
      </c>
      <c r="J18" s="94">
        <f t="shared" si="2"/>
        <v>107.14285714285714</v>
      </c>
      <c r="K18" s="35"/>
    </row>
    <row r="19" spans="1:11" s="33" customFormat="1" ht="17.25" customHeight="1" x14ac:dyDescent="0.2">
      <c r="A19" s="142" t="s">
        <v>63</v>
      </c>
      <c r="B19" s="142"/>
      <c r="C19" s="87" t="s">
        <v>44</v>
      </c>
      <c r="D19" s="93"/>
      <c r="E19" s="93"/>
      <c r="F19" s="103">
        <v>0</v>
      </c>
      <c r="G19" s="103">
        <v>0</v>
      </c>
      <c r="H19" s="103">
        <v>0</v>
      </c>
      <c r="I19" s="103">
        <v>0</v>
      </c>
      <c r="J19" s="103">
        <v>0</v>
      </c>
      <c r="K19" s="35"/>
    </row>
    <row r="20" spans="1:11" s="33" customFormat="1" ht="15" customHeight="1" x14ac:dyDescent="0.2">
      <c r="A20" s="143" t="s">
        <v>18</v>
      </c>
      <c r="B20" s="143"/>
      <c r="C20" s="87" t="s">
        <v>44</v>
      </c>
      <c r="D20" s="93"/>
      <c r="E20" s="93"/>
      <c r="F20" s="93"/>
      <c r="G20" s="93"/>
      <c r="H20" s="93"/>
      <c r="I20" s="93"/>
      <c r="J20" s="93"/>
      <c r="K20" s="35"/>
    </row>
    <row r="21" spans="1:11" s="33" customFormat="1" ht="21.75" customHeight="1" x14ac:dyDescent="0.2">
      <c r="A21" s="141" t="s">
        <v>62</v>
      </c>
      <c r="B21" s="141"/>
      <c r="C21" s="90" t="s">
        <v>61</v>
      </c>
      <c r="D21" s="94"/>
      <c r="E21" s="94" t="e">
        <f t="shared" ref="E21:J21" si="3">E20/D20*100</f>
        <v>#DIV/0!</v>
      </c>
      <c r="F21" s="94" t="e">
        <f t="shared" si="3"/>
        <v>#DIV/0!</v>
      </c>
      <c r="G21" s="94" t="e">
        <f t="shared" si="3"/>
        <v>#DIV/0!</v>
      </c>
      <c r="H21" s="94" t="e">
        <f t="shared" si="3"/>
        <v>#DIV/0!</v>
      </c>
      <c r="I21" s="94" t="e">
        <f t="shared" si="3"/>
        <v>#DIV/0!</v>
      </c>
      <c r="J21" s="94" t="e">
        <f t="shared" si="3"/>
        <v>#DIV/0!</v>
      </c>
      <c r="K21" s="35"/>
    </row>
    <row r="22" spans="1:11" s="33" customFormat="1" ht="20.25" customHeight="1" x14ac:dyDescent="0.2">
      <c r="A22" s="142" t="s">
        <v>63</v>
      </c>
      <c r="B22" s="142"/>
      <c r="C22" s="87" t="s">
        <v>44</v>
      </c>
      <c r="D22" s="93"/>
      <c r="E22" s="93"/>
      <c r="F22" s="93"/>
      <c r="G22" s="93"/>
      <c r="H22" s="93"/>
      <c r="I22" s="93"/>
      <c r="J22" s="93"/>
      <c r="K22" s="35"/>
    </row>
    <row r="23" spans="1:11" s="33" customFormat="1" ht="21.75" customHeight="1" x14ac:dyDescent="0.2">
      <c r="A23" s="143" t="s">
        <v>20</v>
      </c>
      <c r="B23" s="143"/>
      <c r="C23" s="87" t="s">
        <v>44</v>
      </c>
      <c r="D23" s="93">
        <v>285</v>
      </c>
      <c r="E23" s="93"/>
      <c r="F23" s="93"/>
      <c r="G23" s="93"/>
      <c r="H23" s="93"/>
      <c r="I23" s="93"/>
      <c r="J23" s="93"/>
      <c r="K23" s="35"/>
    </row>
    <row r="24" spans="1:11" s="33" customFormat="1" ht="21.75" customHeight="1" x14ac:dyDescent="0.2">
      <c r="A24" s="143" t="s">
        <v>19</v>
      </c>
      <c r="B24" s="143"/>
      <c r="C24" s="87" t="s">
        <v>44</v>
      </c>
      <c r="D24" s="92">
        <f>D26+D27+D28</f>
        <v>0</v>
      </c>
      <c r="E24" s="92">
        <f t="shared" ref="E24:J24" si="4">E26+E27+E28</f>
        <v>409</v>
      </c>
      <c r="F24" s="92">
        <f t="shared" si="4"/>
        <v>1210</v>
      </c>
      <c r="G24" s="92">
        <f t="shared" si="4"/>
        <v>0</v>
      </c>
      <c r="H24" s="92">
        <f t="shared" si="4"/>
        <v>0</v>
      </c>
      <c r="I24" s="92">
        <f t="shared" si="4"/>
        <v>0</v>
      </c>
      <c r="J24" s="92">
        <f t="shared" si="4"/>
        <v>0</v>
      </c>
      <c r="K24" s="35"/>
    </row>
    <row r="25" spans="1:11" s="33" customFormat="1" ht="14.25" customHeight="1" x14ac:dyDescent="0.2">
      <c r="A25" s="141" t="s">
        <v>16</v>
      </c>
      <c r="B25" s="141"/>
      <c r="C25" s="90"/>
      <c r="D25" s="93"/>
      <c r="E25" s="93"/>
      <c r="F25" s="93"/>
      <c r="G25" s="93"/>
      <c r="H25" s="93"/>
      <c r="I25" s="93"/>
      <c r="J25" s="93"/>
      <c r="K25" s="35"/>
    </row>
    <row r="26" spans="1:11" s="33" customFormat="1" ht="21" customHeight="1" x14ac:dyDescent="0.2">
      <c r="A26" s="143" t="s">
        <v>17</v>
      </c>
      <c r="B26" s="143"/>
      <c r="C26" s="87" t="s">
        <v>44</v>
      </c>
      <c r="D26" s="93"/>
      <c r="E26" s="93"/>
      <c r="F26" s="93">
        <v>1210</v>
      </c>
      <c r="G26" s="93"/>
      <c r="H26" s="93"/>
      <c r="I26" s="93"/>
      <c r="J26" s="93"/>
      <c r="K26" s="35"/>
    </row>
    <row r="27" spans="1:11" s="33" customFormat="1" ht="18" customHeight="1" x14ac:dyDescent="0.2">
      <c r="A27" s="143" t="s">
        <v>18</v>
      </c>
      <c r="B27" s="143"/>
      <c r="C27" s="87" t="s">
        <v>44</v>
      </c>
      <c r="D27" s="93"/>
      <c r="E27" s="93"/>
      <c r="F27" s="93"/>
      <c r="G27" s="93"/>
      <c r="H27" s="93"/>
      <c r="I27" s="93"/>
      <c r="J27" s="93"/>
      <c r="K27" s="35"/>
    </row>
    <row r="28" spans="1:11" s="33" customFormat="1" ht="21" customHeight="1" x14ac:dyDescent="0.2">
      <c r="A28" s="143" t="s">
        <v>20</v>
      </c>
      <c r="B28" s="143"/>
      <c r="C28" s="87" t="s">
        <v>44</v>
      </c>
      <c r="D28" s="93"/>
      <c r="E28" s="93">
        <v>409</v>
      </c>
      <c r="F28" s="93"/>
      <c r="G28" s="93"/>
      <c r="H28" s="93"/>
      <c r="I28" s="93"/>
      <c r="J28" s="93"/>
      <c r="K28" s="35"/>
    </row>
    <row r="29" spans="1:11" s="33" customFormat="1" ht="18" customHeight="1" x14ac:dyDescent="0.2">
      <c r="A29" s="143" t="s">
        <v>58</v>
      </c>
      <c r="B29" s="143"/>
      <c r="C29" s="87" t="s">
        <v>44</v>
      </c>
      <c r="D29" s="92">
        <f>D15-D24</f>
        <v>285</v>
      </c>
      <c r="E29" s="92">
        <f t="shared" ref="E29:J29" si="5">E15-E24</f>
        <v>-409</v>
      </c>
      <c r="F29" s="92">
        <f t="shared" si="5"/>
        <v>-1210</v>
      </c>
      <c r="G29" s="92">
        <f t="shared" si="5"/>
        <v>230</v>
      </c>
      <c r="H29" s="92">
        <f t="shared" si="5"/>
        <v>250</v>
      </c>
      <c r="I29" s="92">
        <f t="shared" si="5"/>
        <v>280</v>
      </c>
      <c r="J29" s="92">
        <f t="shared" si="5"/>
        <v>300</v>
      </c>
      <c r="K29" s="35"/>
    </row>
    <row r="30" spans="1:11" s="33" customFormat="1" ht="15.75" customHeight="1" x14ac:dyDescent="0.2">
      <c r="A30" s="141" t="s">
        <v>16</v>
      </c>
      <c r="B30" s="141"/>
      <c r="C30" s="90"/>
      <c r="D30" s="93"/>
      <c r="E30" s="93"/>
      <c r="F30" s="93"/>
      <c r="G30" s="93"/>
      <c r="H30" s="93"/>
      <c r="I30" s="93"/>
      <c r="J30" s="93"/>
      <c r="K30" s="35"/>
    </row>
    <row r="31" spans="1:11" s="33" customFormat="1" ht="18" customHeight="1" x14ac:dyDescent="0.2">
      <c r="A31" s="143" t="s">
        <v>17</v>
      </c>
      <c r="B31" s="143"/>
      <c r="C31" s="87" t="s">
        <v>44</v>
      </c>
      <c r="D31" s="93">
        <f>D17-D26</f>
        <v>0</v>
      </c>
      <c r="E31" s="93">
        <f t="shared" ref="E31:J31" si="6">E17-E26</f>
        <v>0</v>
      </c>
      <c r="F31" s="93">
        <f t="shared" si="6"/>
        <v>-1210</v>
      </c>
      <c r="G31" s="93">
        <f t="shared" si="6"/>
        <v>230</v>
      </c>
      <c r="H31" s="93">
        <f t="shared" si="6"/>
        <v>250</v>
      </c>
      <c r="I31" s="93">
        <f t="shared" si="6"/>
        <v>280</v>
      </c>
      <c r="J31" s="93">
        <f t="shared" si="6"/>
        <v>300</v>
      </c>
      <c r="K31" s="35"/>
    </row>
    <row r="32" spans="1:11" s="33" customFormat="1" ht="18.75" customHeight="1" x14ac:dyDescent="0.2">
      <c r="A32" s="143" t="s">
        <v>18</v>
      </c>
      <c r="B32" s="143"/>
      <c r="C32" s="87" t="s">
        <v>44</v>
      </c>
      <c r="D32" s="93">
        <f>D20-D27</f>
        <v>0</v>
      </c>
      <c r="E32" s="93">
        <f t="shared" ref="E32:J32" si="7">E20-E27</f>
        <v>0</v>
      </c>
      <c r="F32" s="93">
        <f t="shared" si="7"/>
        <v>0</v>
      </c>
      <c r="G32" s="93">
        <f t="shared" si="7"/>
        <v>0</v>
      </c>
      <c r="H32" s="93">
        <f t="shared" si="7"/>
        <v>0</v>
      </c>
      <c r="I32" s="93">
        <f t="shared" si="7"/>
        <v>0</v>
      </c>
      <c r="J32" s="93">
        <f t="shared" si="7"/>
        <v>0</v>
      </c>
      <c r="K32" s="35"/>
    </row>
    <row r="33" spans="1:11" s="33" customFormat="1" ht="18" customHeight="1" x14ac:dyDescent="0.2">
      <c r="A33" s="143" t="s">
        <v>20</v>
      </c>
      <c r="B33" s="143"/>
      <c r="C33" s="87" t="s">
        <v>44</v>
      </c>
      <c r="D33" s="93">
        <f>D23-D28</f>
        <v>285</v>
      </c>
      <c r="E33" s="93">
        <f t="shared" ref="E33:J33" si="8">E23-E28</f>
        <v>-409</v>
      </c>
      <c r="F33" s="93">
        <f t="shared" si="8"/>
        <v>0</v>
      </c>
      <c r="G33" s="93">
        <f t="shared" si="8"/>
        <v>0</v>
      </c>
      <c r="H33" s="93">
        <f t="shared" si="8"/>
        <v>0</v>
      </c>
      <c r="I33" s="93">
        <f t="shared" si="8"/>
        <v>0</v>
      </c>
      <c r="J33" s="93">
        <f t="shared" si="8"/>
        <v>0</v>
      </c>
      <c r="K33" s="35"/>
    </row>
    <row r="34" spans="1:11" s="33" customFormat="1" ht="15.95" customHeight="1" x14ac:dyDescent="0.25">
      <c r="A34" s="80"/>
      <c r="B34" s="81"/>
      <c r="C34" s="35"/>
      <c r="D34" s="35"/>
      <c r="E34" s="35"/>
      <c r="F34" s="35"/>
      <c r="G34" s="35"/>
      <c r="H34" s="35"/>
      <c r="I34" s="35"/>
      <c r="J34" s="35"/>
      <c r="K34" s="35"/>
    </row>
    <row r="35" spans="1:11" s="33" customFormat="1" ht="18" customHeight="1" x14ac:dyDescent="0.2">
      <c r="A35" s="82"/>
      <c r="B35" s="83"/>
      <c r="C35" s="35"/>
      <c r="D35" s="35"/>
      <c r="E35" s="35"/>
      <c r="F35" s="35"/>
      <c r="G35" s="35"/>
      <c r="H35" s="35"/>
      <c r="I35" s="35"/>
      <c r="J35" s="35"/>
      <c r="K35" s="35"/>
    </row>
    <row r="36" spans="1:11" s="33" customFormat="1" ht="15.95" customHeight="1" x14ac:dyDescent="0.25">
      <c r="A36" s="147" t="s">
        <v>75</v>
      </c>
      <c r="B36" s="118"/>
      <c r="C36" s="118"/>
      <c r="D36" s="118"/>
      <c r="E36" s="35"/>
      <c r="F36" s="35"/>
      <c r="G36" s="35"/>
      <c r="H36" s="35"/>
      <c r="I36" s="120" t="s">
        <v>76</v>
      </c>
      <c r="J36" s="135"/>
      <c r="K36" s="35"/>
    </row>
    <row r="37" spans="1:11" s="33" customFormat="1" ht="15.95" customHeight="1" x14ac:dyDescent="0.25">
      <c r="A37" s="35"/>
      <c r="B37" s="34"/>
      <c r="C37" s="35"/>
      <c r="D37" s="35"/>
      <c r="E37" s="35"/>
      <c r="F37" s="35"/>
      <c r="G37" s="35"/>
      <c r="H37" s="35"/>
      <c r="I37" s="35"/>
      <c r="J37" s="35"/>
      <c r="K37" s="35"/>
    </row>
    <row r="38" spans="1:11" s="86" customFormat="1" ht="15.95" customHeight="1" x14ac:dyDescent="0.25">
      <c r="A38" s="84"/>
      <c r="B38" s="84"/>
      <c r="C38" s="85"/>
      <c r="D38" s="85"/>
      <c r="E38" s="85"/>
      <c r="F38" s="85"/>
      <c r="G38" s="85"/>
      <c r="H38" s="85"/>
      <c r="I38" s="85"/>
      <c r="J38" s="85"/>
      <c r="K38" s="85"/>
    </row>
    <row r="39" spans="1:11" s="33" customFormat="1" ht="15.95" customHeight="1" x14ac:dyDescent="0.2">
      <c r="A39" s="122" t="s">
        <v>77</v>
      </c>
      <c r="B39" s="119"/>
      <c r="C39" s="37"/>
      <c r="D39" s="35"/>
      <c r="E39" s="35"/>
      <c r="F39" s="35"/>
      <c r="G39" s="37"/>
      <c r="H39" s="35"/>
      <c r="I39" s="35"/>
      <c r="J39" s="35"/>
      <c r="K39" s="35"/>
    </row>
    <row r="40" spans="1:11" ht="15.95" customHeight="1" x14ac:dyDescent="0.25">
      <c r="A40" s="4"/>
      <c r="B40" s="3"/>
      <c r="C40" s="3"/>
      <c r="D40" s="1"/>
      <c r="E40" s="1"/>
      <c r="F40" s="1"/>
      <c r="G40" s="3"/>
      <c r="H40" s="1"/>
      <c r="I40" s="1"/>
      <c r="J40" s="1"/>
      <c r="K40" s="1"/>
    </row>
    <row r="41" spans="1:11" ht="15.95" customHeight="1" x14ac:dyDescent="0.25">
      <c r="A41" s="5"/>
      <c r="B41" s="1"/>
      <c r="C41" s="3"/>
      <c r="D41" s="1"/>
      <c r="E41" s="1"/>
      <c r="F41" s="1"/>
      <c r="G41" s="3"/>
      <c r="H41" s="1"/>
      <c r="I41" s="1"/>
      <c r="J41" s="1"/>
      <c r="K41" s="1"/>
    </row>
    <row r="42" spans="1:11" ht="15.95" customHeight="1" x14ac:dyDescent="0.25">
      <c r="A42" s="10"/>
      <c r="B42" s="3"/>
      <c r="C42" s="3"/>
      <c r="D42" s="13"/>
      <c r="E42" s="13"/>
      <c r="F42" s="13"/>
      <c r="G42" s="3"/>
      <c r="H42" s="7"/>
      <c r="I42" s="1"/>
      <c r="J42" s="1"/>
      <c r="K42" s="1"/>
    </row>
    <row r="43" spans="1:11" ht="15.95" customHeight="1" x14ac:dyDescent="0.25">
      <c r="A43" s="10"/>
      <c r="B43" s="2"/>
      <c r="C43" s="20"/>
      <c r="D43" s="16"/>
      <c r="E43" s="20"/>
      <c r="F43" s="21"/>
      <c r="G43" s="4"/>
      <c r="H43" s="6"/>
      <c r="I43" s="1"/>
      <c r="J43" s="6"/>
      <c r="K43" s="1"/>
    </row>
    <row r="44" spans="1:11" ht="15.95" customHeight="1" x14ac:dyDescent="0.2">
      <c r="A44" s="1"/>
      <c r="B44" s="2"/>
      <c r="C44" s="2"/>
      <c r="D44" s="22"/>
      <c r="E44" s="2"/>
      <c r="F44" s="22"/>
      <c r="G44" s="1"/>
      <c r="H44" s="6"/>
      <c r="I44" s="1"/>
      <c r="J44" s="6"/>
      <c r="K44" s="1"/>
    </row>
    <row r="45" spans="1:11" ht="15.95" customHeight="1" x14ac:dyDescent="0.25">
      <c r="A45" s="23"/>
      <c r="B45" s="2"/>
      <c r="C45" s="2"/>
      <c r="D45" s="22"/>
      <c r="E45" s="2"/>
      <c r="F45" s="22"/>
      <c r="G45" s="2"/>
      <c r="H45" s="12"/>
      <c r="I45" s="2"/>
      <c r="J45" s="12"/>
      <c r="K45" s="1"/>
    </row>
    <row r="46" spans="1:11" ht="15.95" customHeight="1" x14ac:dyDescent="0.25">
      <c r="A46" s="12"/>
      <c r="B46" s="1"/>
      <c r="C46" s="10"/>
      <c r="D46" s="10"/>
      <c r="E46" s="10"/>
      <c r="F46" s="10"/>
      <c r="G46" s="10"/>
      <c r="H46" s="10"/>
      <c r="I46" s="10"/>
      <c r="J46" s="10"/>
      <c r="K46" s="1"/>
    </row>
    <row r="47" spans="1:11" ht="15.95" customHeight="1" x14ac:dyDescent="0.25">
      <c r="A47" s="11"/>
      <c r="B47" s="2"/>
      <c r="C47" s="2"/>
      <c r="D47" s="24"/>
      <c r="E47" s="2"/>
      <c r="F47" s="2"/>
      <c r="G47" s="2"/>
      <c r="H47" s="2"/>
      <c r="I47" s="2"/>
      <c r="J47" s="2"/>
      <c r="K47" s="1"/>
    </row>
    <row r="48" spans="1:11" ht="15.95" customHeight="1" x14ac:dyDescent="0.2">
      <c r="A48" s="11"/>
      <c r="B48" s="2"/>
      <c r="C48" s="1"/>
      <c r="D48" s="1"/>
      <c r="E48" s="1"/>
      <c r="F48" s="1"/>
      <c r="G48" s="25"/>
      <c r="H48" s="1"/>
      <c r="I48" s="1"/>
      <c r="J48" s="1"/>
      <c r="K48" s="1"/>
    </row>
    <row r="49" spans="1:11" ht="15.95" customHeight="1" x14ac:dyDescent="0.2">
      <c r="A49" s="11"/>
      <c r="B49" s="9"/>
      <c r="C49" s="1"/>
      <c r="D49" s="1"/>
      <c r="E49" s="1"/>
      <c r="F49" s="1"/>
      <c r="G49" s="1"/>
      <c r="H49" s="1"/>
      <c r="I49" s="1"/>
      <c r="J49" s="1"/>
      <c r="K49" s="1"/>
    </row>
    <row r="50" spans="1:11" ht="15.95" customHeight="1" x14ac:dyDescent="0.2">
      <c r="A50" s="1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95" customHeight="1" x14ac:dyDescent="0.2">
      <c r="A51" s="11"/>
      <c r="B51" s="6"/>
      <c r="C51" s="1"/>
      <c r="D51" s="1"/>
      <c r="E51" s="1"/>
      <c r="F51" s="1"/>
      <c r="G51" s="1"/>
      <c r="H51" s="1"/>
      <c r="I51" s="1"/>
      <c r="J51" s="1"/>
      <c r="K51" s="1"/>
    </row>
    <row r="52" spans="1:11" ht="15.95" customHeight="1" x14ac:dyDescent="0.2">
      <c r="A52" s="1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95" customHeight="1" x14ac:dyDescent="0.2">
      <c r="A53" s="1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95" customHeight="1" x14ac:dyDescent="0.2">
      <c r="A54" s="11"/>
      <c r="B54" s="6"/>
      <c r="C54" s="1"/>
      <c r="D54" s="1"/>
      <c r="E54" s="1"/>
      <c r="F54" s="1"/>
      <c r="G54" s="1"/>
      <c r="H54" s="1"/>
      <c r="I54" s="1"/>
      <c r="J54" s="1"/>
      <c r="K54" s="1"/>
    </row>
    <row r="55" spans="1:11" ht="15.95" customHeight="1" x14ac:dyDescent="0.2">
      <c r="A55" s="1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95" customHeight="1" x14ac:dyDescent="0.2">
      <c r="A56" s="11"/>
      <c r="B56" s="9"/>
      <c r="C56" s="1"/>
      <c r="D56" s="1"/>
      <c r="E56" s="1"/>
      <c r="F56" s="1"/>
      <c r="G56" s="1"/>
      <c r="H56" s="1"/>
      <c r="I56" s="1"/>
      <c r="J56" s="1"/>
      <c r="K56" s="1"/>
    </row>
    <row r="57" spans="1:11" ht="15.95" customHeight="1" x14ac:dyDescent="0.2">
      <c r="A57" s="11"/>
      <c r="B57" s="9"/>
      <c r="C57" s="1"/>
      <c r="D57" s="1"/>
      <c r="E57" s="1"/>
      <c r="F57" s="1"/>
      <c r="G57" s="1"/>
      <c r="H57" s="1"/>
      <c r="I57" s="1"/>
      <c r="J57" s="1"/>
      <c r="K57" s="1"/>
    </row>
    <row r="58" spans="1:11" ht="15.95" customHeight="1" x14ac:dyDescent="0.2">
      <c r="A58" s="1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95" customHeight="1" x14ac:dyDescent="0.2">
      <c r="A59" s="11"/>
      <c r="B59" s="9"/>
      <c r="C59" s="1"/>
      <c r="D59" s="1"/>
      <c r="E59" s="1"/>
      <c r="F59" s="1"/>
      <c r="G59" s="1"/>
      <c r="H59" s="1"/>
      <c r="I59" s="1"/>
      <c r="J59" s="1"/>
      <c r="K59" s="1"/>
    </row>
    <row r="60" spans="1:11" ht="15.95" customHeight="1" x14ac:dyDescent="0.2">
      <c r="A60" s="1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95" customHeight="1" x14ac:dyDescent="0.2">
      <c r="A61" s="11"/>
      <c r="B61" s="9"/>
      <c r="C61" s="1"/>
      <c r="D61" s="1"/>
      <c r="E61" s="1"/>
      <c r="F61" s="1"/>
      <c r="G61" s="1"/>
      <c r="H61" s="1"/>
      <c r="I61" s="1"/>
      <c r="J61" s="1"/>
      <c r="K61" s="1"/>
    </row>
    <row r="62" spans="1:11" ht="15.95" customHeight="1" x14ac:dyDescent="0.2">
      <c r="A62" s="11"/>
      <c r="B62" s="9"/>
      <c r="C62" s="1"/>
      <c r="D62" s="1"/>
      <c r="E62" s="1"/>
      <c r="F62" s="1"/>
      <c r="G62" s="1"/>
      <c r="H62" s="1"/>
      <c r="I62" s="1"/>
      <c r="J62" s="1"/>
      <c r="K62" s="1"/>
    </row>
    <row r="63" spans="1:11" ht="15.95" customHeight="1" x14ac:dyDescent="0.2">
      <c r="A63" s="1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95" customHeight="1" x14ac:dyDescent="0.2">
      <c r="A64" s="1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95" customHeight="1" x14ac:dyDescent="0.2">
      <c r="A65" s="1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95" customHeight="1" x14ac:dyDescent="0.2">
      <c r="A66" s="11"/>
      <c r="B66" s="3"/>
      <c r="C66" s="3"/>
      <c r="D66" s="3"/>
      <c r="E66" s="3"/>
      <c r="F66" s="3"/>
      <c r="G66" s="3"/>
      <c r="H66" s="3"/>
      <c r="I66" s="3"/>
      <c r="J66" s="3"/>
      <c r="K66" s="1"/>
    </row>
    <row r="67" spans="1:11" ht="15.95" customHeight="1" x14ac:dyDescent="0.25">
      <c r="A67" s="12"/>
      <c r="B67" s="4"/>
      <c r="C67" s="1"/>
      <c r="D67" s="1"/>
      <c r="E67" s="1"/>
      <c r="F67" s="1"/>
      <c r="G67" s="1"/>
      <c r="H67" s="1"/>
      <c r="I67" s="1"/>
      <c r="J67" s="1"/>
      <c r="K67" s="1"/>
    </row>
    <row r="68" spans="1:11" ht="15.95" customHeight="1" x14ac:dyDescent="0.2">
      <c r="A68" s="8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95" customHeight="1" x14ac:dyDescent="0.2">
      <c r="A69" s="11"/>
      <c r="B69" s="6"/>
      <c r="C69" s="1"/>
      <c r="D69" s="1"/>
      <c r="E69" s="1"/>
      <c r="F69" s="1"/>
      <c r="G69" s="1"/>
      <c r="H69" s="1"/>
      <c r="I69" s="1"/>
      <c r="J69" s="1"/>
      <c r="K69" s="1"/>
    </row>
    <row r="70" spans="1:11" ht="15.95" customHeight="1" x14ac:dyDescent="0.2">
      <c r="A70" s="14"/>
      <c r="B70" s="9"/>
      <c r="C70" s="1"/>
      <c r="D70" s="1"/>
      <c r="E70" s="1"/>
      <c r="F70" s="1"/>
      <c r="G70" s="1"/>
      <c r="H70" s="1"/>
      <c r="I70" s="1"/>
      <c r="J70" s="1"/>
      <c r="K70" s="1"/>
    </row>
    <row r="71" spans="1:11" ht="15.95" customHeight="1" x14ac:dyDescent="0.2">
      <c r="A71" s="8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95" customHeight="1" x14ac:dyDescent="0.2">
      <c r="A72" s="15"/>
      <c r="B72" s="6"/>
      <c r="C72" s="1"/>
      <c r="D72" s="1"/>
      <c r="E72" s="1"/>
      <c r="F72" s="1"/>
      <c r="G72" s="1"/>
      <c r="H72" s="1"/>
      <c r="I72" s="1"/>
      <c r="J72" s="1"/>
      <c r="K72" s="1"/>
    </row>
    <row r="73" spans="1:11" ht="15.95" customHeight="1" x14ac:dyDescent="0.25">
      <c r="A73" s="1"/>
      <c r="B73" s="4"/>
      <c r="C73" s="1"/>
      <c r="D73" s="1"/>
      <c r="E73" s="1"/>
      <c r="F73" s="1"/>
      <c r="G73" s="1"/>
      <c r="H73" s="1"/>
      <c r="I73" s="1"/>
      <c r="J73" s="1"/>
      <c r="K73" s="1"/>
    </row>
    <row r="74" spans="1:11" ht="15.95" customHeight="1" x14ac:dyDescent="0.25">
      <c r="A74" s="1"/>
      <c r="B74" s="4"/>
      <c r="C74" s="4"/>
      <c r="D74" s="4"/>
      <c r="E74" s="4"/>
      <c r="F74" s="4"/>
      <c r="G74" s="1"/>
      <c r="H74" s="1"/>
      <c r="I74" s="1"/>
      <c r="J74" s="1"/>
      <c r="K74" s="1"/>
    </row>
    <row r="75" spans="1:11" ht="15.95" customHeight="1" x14ac:dyDescent="0.25">
      <c r="A75" s="19"/>
      <c r="B75" s="4"/>
      <c r="C75" s="1"/>
      <c r="D75" s="1"/>
      <c r="E75" s="1"/>
      <c r="F75" s="1"/>
      <c r="G75" s="1"/>
      <c r="H75" s="1"/>
      <c r="I75" s="1"/>
      <c r="J75" s="1"/>
      <c r="K75" s="1"/>
    </row>
    <row r="76" spans="1:11" ht="15.95" customHeight="1" x14ac:dyDescent="0.25">
      <c r="A76" s="4"/>
      <c r="B76" s="3"/>
      <c r="C76" s="3"/>
      <c r="D76" s="1"/>
      <c r="E76" s="1"/>
      <c r="F76" s="1"/>
      <c r="G76" s="3"/>
      <c r="H76" s="1"/>
      <c r="I76" s="1"/>
      <c r="J76" s="1"/>
      <c r="K76" s="1"/>
    </row>
    <row r="77" spans="1:11" ht="15.95" customHeight="1" x14ac:dyDescent="0.25">
      <c r="A77" s="4"/>
      <c r="B77" s="3"/>
      <c r="C77" s="3"/>
      <c r="D77" s="1"/>
      <c r="E77" s="1"/>
      <c r="F77" s="1"/>
      <c r="G77" s="3"/>
      <c r="H77" s="1"/>
      <c r="I77" s="1"/>
      <c r="J77" s="1"/>
      <c r="K77" s="1"/>
    </row>
    <row r="78" spans="1:11" ht="18" customHeight="1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95" customHeight="1" x14ac:dyDescent="0.25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95" customHeight="1" x14ac:dyDescent="0.25">
      <c r="A80" s="5"/>
      <c r="B80" s="13"/>
      <c r="C80" s="5"/>
      <c r="D80" s="13"/>
      <c r="E80" s="13"/>
      <c r="F80" s="13"/>
      <c r="G80" s="13"/>
      <c r="H80" s="1"/>
      <c r="I80" s="1"/>
      <c r="J80" s="1"/>
      <c r="K80" s="1"/>
    </row>
    <row r="81" spans="1:11" ht="15.9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95" customHeight="1" x14ac:dyDescent="0.25">
      <c r="A82" s="10"/>
      <c r="B82" s="6"/>
      <c r="C82" s="10"/>
      <c r="D82" s="26"/>
      <c r="E82" s="26"/>
      <c r="F82" s="6"/>
      <c r="G82" s="6"/>
      <c r="H82" s="1"/>
      <c r="I82" s="1"/>
      <c r="J82" s="22"/>
      <c r="K82" s="1"/>
    </row>
    <row r="83" spans="1:11" ht="18" customHeight="1" x14ac:dyDescent="0.2">
      <c r="A83" s="1"/>
      <c r="B83" s="6"/>
      <c r="C83" s="2"/>
      <c r="D83" s="2"/>
      <c r="E83" s="2"/>
      <c r="F83" s="6"/>
      <c r="G83" s="6"/>
      <c r="H83" s="2"/>
      <c r="I83" s="2"/>
      <c r="J83" s="22"/>
      <c r="K83" s="1"/>
    </row>
    <row r="84" spans="1:11" ht="15.95" customHeight="1" x14ac:dyDescent="0.2">
      <c r="A84" s="3"/>
      <c r="B84" s="2"/>
      <c r="C84" s="3"/>
      <c r="D84" s="3"/>
      <c r="E84" s="3"/>
      <c r="F84" s="3"/>
      <c r="G84" s="3"/>
      <c r="H84" s="3"/>
      <c r="I84" s="3"/>
      <c r="J84" s="3"/>
      <c r="K84" s="1"/>
    </row>
    <row r="85" spans="1:11" ht="15.95" customHeight="1" x14ac:dyDescent="0.2">
      <c r="A85" s="3"/>
      <c r="B85" s="17"/>
      <c r="C85" s="3"/>
      <c r="D85" s="3"/>
      <c r="E85" s="3"/>
      <c r="F85" s="3"/>
      <c r="G85" s="3"/>
      <c r="H85" s="3"/>
      <c r="I85" s="3"/>
      <c r="J85" s="3"/>
      <c r="K85" s="1"/>
    </row>
    <row r="86" spans="1:11" ht="15.95" customHeight="1" x14ac:dyDescent="0.2">
      <c r="A86" s="3"/>
      <c r="B86" s="17"/>
      <c r="C86" s="3"/>
      <c r="D86" s="3"/>
      <c r="E86" s="3"/>
      <c r="F86" s="3"/>
      <c r="G86" s="3"/>
      <c r="H86" s="3"/>
      <c r="I86" s="3"/>
      <c r="J86" s="3"/>
      <c r="K86" s="1"/>
    </row>
    <row r="87" spans="1:11" ht="15.95" customHeight="1" x14ac:dyDescent="0.2">
      <c r="A87" s="3"/>
      <c r="B87" s="17"/>
      <c r="C87" s="3"/>
      <c r="D87" s="3"/>
      <c r="E87" s="3"/>
      <c r="F87" s="3"/>
      <c r="G87" s="3"/>
      <c r="H87" s="3"/>
      <c r="I87" s="3"/>
      <c r="J87" s="3"/>
      <c r="K87" s="1"/>
    </row>
    <row r="88" spans="1:11" x14ac:dyDescent="0.2">
      <c r="A88" s="3"/>
      <c r="B88" s="17"/>
      <c r="C88" s="3"/>
      <c r="D88" s="3"/>
      <c r="E88" s="3"/>
      <c r="F88" s="3"/>
      <c r="G88" s="3"/>
      <c r="H88" s="3"/>
      <c r="I88" s="3"/>
      <c r="J88" s="3"/>
      <c r="K88" s="1"/>
    </row>
    <row r="89" spans="1:11" x14ac:dyDescent="0.2">
      <c r="A89" s="3"/>
      <c r="B89" s="17"/>
      <c r="C89" s="3"/>
      <c r="D89" s="3"/>
      <c r="E89" s="3"/>
      <c r="F89" s="3"/>
      <c r="G89" s="3"/>
      <c r="H89" s="3"/>
      <c r="I89" s="3"/>
      <c r="J89" s="3"/>
      <c r="K89" s="1"/>
    </row>
    <row r="90" spans="1:11" x14ac:dyDescent="0.2">
      <c r="A90" s="3"/>
      <c r="B90" s="17"/>
      <c r="C90" s="3"/>
      <c r="D90" s="3"/>
      <c r="E90" s="3"/>
      <c r="F90" s="3"/>
      <c r="G90" s="3"/>
      <c r="H90" s="3"/>
      <c r="I90" s="3"/>
      <c r="J90" s="3"/>
      <c r="K90" s="1"/>
    </row>
    <row r="91" spans="1:11" x14ac:dyDescent="0.2">
      <c r="A91" s="27"/>
      <c r="B91" s="17"/>
      <c r="C91" s="3"/>
      <c r="D91" s="3"/>
      <c r="E91" s="3"/>
      <c r="F91" s="3"/>
      <c r="G91" s="3"/>
      <c r="H91" s="3"/>
      <c r="I91" s="3"/>
      <c r="J91" s="3"/>
      <c r="K91" s="1"/>
    </row>
    <row r="92" spans="1:11" x14ac:dyDescent="0.2">
      <c r="A92" s="27"/>
      <c r="B92" s="17"/>
      <c r="C92" s="3"/>
      <c r="D92" s="3"/>
      <c r="E92" s="3"/>
      <c r="F92" s="3"/>
      <c r="G92" s="3"/>
      <c r="H92" s="3"/>
      <c r="I92" s="3"/>
      <c r="J92" s="3"/>
      <c r="K92" s="1"/>
    </row>
    <row r="93" spans="1:11" x14ac:dyDescent="0.2">
      <c r="A93" s="3"/>
      <c r="B93" s="17"/>
      <c r="C93" s="3"/>
      <c r="D93" s="3"/>
      <c r="E93" s="3"/>
      <c r="F93" s="3"/>
      <c r="G93" s="3"/>
      <c r="H93" s="3"/>
      <c r="I93" s="3"/>
      <c r="J93" s="3"/>
      <c r="K93" s="1"/>
    </row>
    <row r="94" spans="1:11" x14ac:dyDescent="0.2">
      <c r="A94" s="3"/>
      <c r="B94" s="2"/>
      <c r="C94" s="3"/>
      <c r="D94" s="3"/>
      <c r="E94" s="3"/>
      <c r="F94" s="3"/>
      <c r="G94" s="3"/>
      <c r="H94" s="3"/>
      <c r="I94" s="3"/>
      <c r="J94" s="3"/>
      <c r="K94" s="1"/>
    </row>
    <row r="95" spans="1:11" x14ac:dyDescent="0.2">
      <c r="A95" s="3"/>
      <c r="B95" s="2"/>
      <c r="C95" s="3"/>
      <c r="D95" s="3"/>
      <c r="E95" s="3"/>
      <c r="F95" s="3"/>
      <c r="G95" s="3"/>
      <c r="H95" s="3"/>
      <c r="I95" s="3"/>
      <c r="J95" s="3"/>
      <c r="K95" s="1"/>
    </row>
    <row r="96" spans="1:11" x14ac:dyDescent="0.2">
      <c r="A96" s="3"/>
      <c r="B96" s="2"/>
      <c r="C96" s="3"/>
      <c r="D96" s="3"/>
      <c r="E96" s="3"/>
      <c r="F96" s="3"/>
      <c r="G96" s="3"/>
      <c r="H96" s="3"/>
      <c r="I96" s="3"/>
      <c r="J96" s="3"/>
      <c r="K96" s="1"/>
    </row>
    <row r="97" spans="1:11" x14ac:dyDescent="0.2">
      <c r="A97" s="3"/>
      <c r="B97" s="2"/>
      <c r="C97" s="3"/>
      <c r="D97" s="3"/>
      <c r="E97" s="3"/>
      <c r="F97" s="3"/>
      <c r="G97" s="3"/>
      <c r="H97" s="3"/>
      <c r="I97" s="3"/>
      <c r="J97" s="3"/>
      <c r="K97" s="1"/>
    </row>
    <row r="98" spans="1:11" x14ac:dyDescent="0.2">
      <c r="A98" s="12"/>
      <c r="B98" s="16"/>
      <c r="C98" s="3"/>
      <c r="D98" s="3"/>
      <c r="E98" s="3"/>
      <c r="F98" s="3"/>
      <c r="G98" s="3"/>
      <c r="H98" s="3"/>
      <c r="I98" s="3"/>
      <c r="J98" s="3"/>
      <c r="K98" s="1"/>
    </row>
    <row r="99" spans="1:11" x14ac:dyDescent="0.2">
      <c r="A99" s="12"/>
      <c r="B99" s="16"/>
      <c r="C99" s="3"/>
      <c r="D99" s="3"/>
      <c r="E99" s="3"/>
      <c r="F99" s="3"/>
      <c r="G99" s="3"/>
      <c r="H99" s="3"/>
      <c r="I99" s="3"/>
      <c r="J99" s="2"/>
      <c r="K99" s="1"/>
    </row>
    <row r="100" spans="1:11" x14ac:dyDescent="0.2">
      <c r="A100" s="11"/>
      <c r="B100" s="2"/>
      <c r="C100" s="3"/>
      <c r="D100" s="3"/>
      <c r="E100" s="3"/>
      <c r="F100" s="3"/>
      <c r="G100" s="3"/>
      <c r="H100" s="3"/>
      <c r="I100" s="3"/>
      <c r="J100" s="2"/>
      <c r="K100" s="1"/>
    </row>
    <row r="101" spans="1:11" x14ac:dyDescent="0.2">
      <c r="A101" s="28"/>
      <c r="B101" s="2"/>
      <c r="C101" s="1"/>
      <c r="D101" s="1"/>
      <c r="E101" s="1"/>
      <c r="F101" s="1"/>
      <c r="G101" s="1"/>
      <c r="H101" s="1"/>
      <c r="I101" s="1"/>
      <c r="J101" s="2"/>
      <c r="K101" s="1"/>
    </row>
    <row r="102" spans="1:11" x14ac:dyDescent="0.2">
      <c r="A102" s="18"/>
      <c r="B102" s="2"/>
      <c r="C102" s="1"/>
      <c r="D102" s="1"/>
      <c r="E102" s="1"/>
      <c r="F102" s="1"/>
      <c r="G102" s="1"/>
      <c r="H102" s="1"/>
      <c r="I102" s="1"/>
      <c r="J102" s="2"/>
      <c r="K102" s="1"/>
    </row>
    <row r="103" spans="1:1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B430" s="1"/>
      <c r="C430" s="1"/>
      <c r="D430" s="1"/>
      <c r="E430" s="1"/>
      <c r="F430" s="1"/>
      <c r="G430" s="1"/>
      <c r="H430" s="1"/>
      <c r="I430" s="1"/>
      <c r="J430" s="1"/>
    </row>
  </sheetData>
  <mergeCells count="34">
    <mergeCell ref="A36:D36"/>
    <mergeCell ref="I36:J36"/>
    <mergeCell ref="A39:B39"/>
    <mergeCell ref="A2:F2"/>
    <mergeCell ref="A31:B31"/>
    <mergeCell ref="A32:B32"/>
    <mergeCell ref="A33:B33"/>
    <mergeCell ref="A7:F7"/>
    <mergeCell ref="A25:B25"/>
    <mergeCell ref="A26:B26"/>
    <mergeCell ref="A27:B27"/>
    <mergeCell ref="A28:B28"/>
    <mergeCell ref="A29:B29"/>
    <mergeCell ref="A30:B30"/>
    <mergeCell ref="A23:B23"/>
    <mergeCell ref="A24:B24"/>
    <mergeCell ref="B4:E4"/>
    <mergeCell ref="B5:E5"/>
    <mergeCell ref="H9:J9"/>
    <mergeCell ref="A17:B17"/>
    <mergeCell ref="A20:B20"/>
    <mergeCell ref="C9:C10"/>
    <mergeCell ref="D9:F9"/>
    <mergeCell ref="A21:B21"/>
    <mergeCell ref="A22:B22"/>
    <mergeCell ref="A15:B15"/>
    <mergeCell ref="A16:B16"/>
    <mergeCell ref="A9:B10"/>
    <mergeCell ref="A18:B18"/>
    <mergeCell ref="A19:B19"/>
    <mergeCell ref="A12:B12"/>
    <mergeCell ref="A13:B13"/>
    <mergeCell ref="A14:B14"/>
    <mergeCell ref="A11:B11"/>
  </mergeCells>
  <phoneticPr fontId="13" type="noConversion"/>
  <pageMargins left="0.78740157480314965" right="0.78740157480314965" top="0.78740157480314965" bottom="0.98425196850393704" header="0.51181102362204722" footer="0.51181102362204722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</vt:lpstr>
      <vt:lpstr>Сельхозпредприятия</vt:lpstr>
      <vt:lpstr>КФХ</vt:lpstr>
      <vt:lpstr>ЛПХ</vt:lpstr>
      <vt:lpstr>Все категории</vt:lpstr>
      <vt:lpstr>Фин.результат</vt:lpstr>
      <vt:lpstr>'Все категории'!Область_печати</vt:lpstr>
      <vt:lpstr>КФХ!Область_печати</vt:lpstr>
      <vt:lpstr>ЛПХ!Область_печати</vt:lpstr>
      <vt:lpstr>Свод!Область_печати</vt:lpstr>
      <vt:lpstr>Сельхозпредприятия!Область_печати</vt:lpstr>
      <vt:lpstr>Фин.результат!Область_печати</vt:lpstr>
    </vt:vector>
  </TitlesOfParts>
  <Company>Ростовская область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Ростовской области</dc:creator>
  <cp:lastModifiedBy>Специалист</cp:lastModifiedBy>
  <cp:lastPrinted>2018-06-19T08:28:42Z</cp:lastPrinted>
  <dcterms:created xsi:type="dcterms:W3CDTF">2002-04-16T05:55:18Z</dcterms:created>
  <dcterms:modified xsi:type="dcterms:W3CDTF">2018-06-21T11:40:07Z</dcterms:modified>
</cp:coreProperties>
</file>