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ВОД" sheetId="1" state="visible" r:id="rId2"/>
    <sheet name="МО" sheetId="2" state="hidden" r:id="rId3"/>
  </sheets>
  <definedNames>
    <definedName function="false" hidden="false" localSheetId="0" name="_xlnm.Print_Area" vbProcedure="false">ВВОД!$E$1:$M$384</definedName>
    <definedName function="false" hidden="false" name="InputRange" vbProcedure="false">#REF!</definedName>
    <definedName function="false" hidden="false" name="InputRange01" vbProcedure="false">#REF!</definedName>
    <definedName function="false" hidden="false" name="InputRange02" vbProcedure="false">#REF!</definedName>
    <definedName function="false" hidden="false" name="InputRange11" vbProcedure="false">#REF!</definedName>
    <definedName function="false" hidden="false" name="InputRange2" vbProcedure="false">#REF!</definedName>
    <definedName function="false" hidden="false" localSheetId="0" name="solver_eng" vbProcedure="false">1</definedName>
    <definedName function="false" hidden="false" localSheetId="0" name="solver_neg" vbProcedure="false">1</definedName>
    <definedName function="false" hidden="false" localSheetId="0" name="solver_num" vbProcedure="false">0</definedName>
    <definedName function="false" hidden="false" localSheetId="0" name="solver_opt" vbProcedure="false">ВВОД!$G$85</definedName>
    <definedName function="false" hidden="false" localSheetId="0" name="solver_typ" vbProcedure="false">1</definedName>
    <definedName function="false" hidden="false" localSheetId="0" name="solver_val" vbProcedure="false">0</definedName>
    <definedName function="false" hidden="false" localSheetId="0" name="solver_ver" vbProcedure="false">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<sst xmlns="http://schemas.openxmlformats.org/spreadsheetml/2006/main" count="773" uniqueCount="178">
  <si>
    <t xml:space="preserve">Код раздела</t>
  </si>
  <si>
    <t xml:space="preserve">Код МО</t>
  </si>
  <si>
    <t xml:space="preserve">Прогноз социально-экономического развития муниципальных образований Ростовской области на 2025 – 2027 годы</t>
  </si>
  <si>
    <t xml:space="preserve">III. Малое и среднее предпринимательство</t>
  </si>
  <si>
    <t xml:space="preserve">Обозначения ячеек:</t>
  </si>
  <si>
    <t xml:space="preserve">г. Донецк</t>
  </si>
  <si>
    <r>
      <rPr>
        <sz val="12"/>
        <color rgb="FF000000"/>
        <rFont val="Times New Roman"/>
        <family val="0"/>
        <charset val="1"/>
      </rPr>
      <t xml:space="preserve">Ячейки, отмеченные </t>
    </r>
    <r>
      <rPr>
        <b val="true"/>
        <sz val="12"/>
        <color rgb="FF000000"/>
        <rFont val="Times New Roman"/>
        <family val="0"/>
        <charset val="1"/>
      </rPr>
      <t xml:space="preserve">голубым</t>
    </r>
    <r>
      <rPr>
        <sz val="12"/>
        <color rgb="FF000000"/>
        <rFont val="Times New Roman"/>
        <family val="0"/>
        <charset val="1"/>
      </rPr>
      <t xml:space="preserve"> цветом</t>
    </r>
  </si>
  <si>
    <t xml:space="preserve">Доступные для заполнения МО ячейки</t>
  </si>
  <si>
    <r>
      <rPr>
        <sz val="12"/>
        <rFont val="Times New Roman"/>
        <family val="0"/>
        <charset val="1"/>
      </rPr>
      <t xml:space="preserve">Ячейки, отмеченные </t>
    </r>
    <r>
      <rPr>
        <b val="true"/>
        <sz val="12"/>
        <rFont val="Times New Roman"/>
        <family val="0"/>
        <charset val="1"/>
      </rPr>
      <t xml:space="preserve">белым</t>
    </r>
    <r>
      <rPr>
        <sz val="12"/>
        <rFont val="Times New Roman"/>
        <family val="0"/>
        <charset val="1"/>
      </rPr>
      <t xml:space="preserve"> цветом</t>
    </r>
  </si>
  <si>
    <t xml:space="preserve">Недоступные для заполнения МО ячейки</t>
  </si>
  <si>
    <t xml:space="preserve">Статистические данные 
(здесь не корректировать!!!)</t>
  </si>
  <si>
    <r>
      <rPr>
        <sz val="12"/>
        <color rgb="FF000000"/>
        <rFont val="Times New Roman"/>
        <family val="0"/>
        <charset val="1"/>
      </rPr>
      <t xml:space="preserve">Ячейки, отмеченные </t>
    </r>
    <r>
      <rPr>
        <b val="true"/>
        <sz val="12"/>
        <color rgb="FF000000"/>
        <rFont val="Times New Roman"/>
        <family val="0"/>
        <charset val="1"/>
      </rPr>
      <t xml:space="preserve">оранжевым</t>
    </r>
    <r>
      <rPr>
        <sz val="12"/>
        <color rgb="FF000000"/>
        <rFont val="Times New Roman"/>
        <family val="0"/>
        <charset val="1"/>
      </rPr>
      <t xml:space="preserve"> цветом</t>
    </r>
  </si>
  <si>
    <t xml:space="preserve">Ячейки с контрольными соотношениями (недоступны для заполнения)</t>
  </si>
  <si>
    <t xml:space="preserve">Сведения из базы данных, сформированной по итогам прогнозирования в 2023 году  (здесь не корректировать!!!)</t>
  </si>
  <si>
    <t xml:space="preserve">Код</t>
  </si>
  <si>
    <t xml:space="preserve">Код для Excel (поисковый)</t>
  </si>
  <si>
    <t xml:space="preserve">Код показателя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</si>
  <si>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</si>
  <si>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</si>
  <si>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</si>
  <si>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</si>
  <si>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</si>
  <si>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Введенные данные соответствуют вычислениям</t>
  </si>
  <si>
    <t xml:space="preserve">Число малых и средних предприятий*</t>
  </si>
  <si>
    <t xml:space="preserve">единиц</t>
  </si>
  <si>
    <t xml:space="preserve">Введенные данные не соответствуют вычислениям</t>
  </si>
  <si>
    <t xml:space="preserve">Темп роста числа малых и средних предприятий, % к предыдущему году</t>
  </si>
  <si>
    <t xml:space="preserve">процентов</t>
  </si>
  <si>
    <r>
      <rPr>
        <sz val="12"/>
        <color rgb="FF000000"/>
        <rFont val="Times New Roman"/>
        <family val="0"/>
        <charset val="1"/>
      </rPr>
      <t xml:space="preserve">Ячейки, отмеченные </t>
    </r>
    <r>
      <rPr>
        <b val="true"/>
        <sz val="12"/>
        <color rgb="FF000000"/>
        <rFont val="Times New Roman"/>
        <family val="0"/>
        <charset val="1"/>
      </rPr>
      <t xml:space="preserve">иным</t>
    </r>
    <r>
      <rPr>
        <sz val="12"/>
        <color rgb="FF000000"/>
        <rFont val="Times New Roman"/>
        <family val="0"/>
        <charset val="1"/>
      </rPr>
      <t xml:space="preserve"> цветом</t>
    </r>
  </si>
  <si>
    <t xml:space="preserve">Создают удобство для восприятия (недоступны для заполнения)</t>
  </si>
  <si>
    <t xml:space="preserve">в т.ч. по видам экономической деятельности 
(справочно: сумма по видам деятельности в сравнении с "Число малых и средних предприятий*")</t>
  </si>
  <si>
    <t xml:space="preserve">Рассчитано как сумма числа малых и средних предприятий</t>
  </si>
  <si>
    <t xml:space="preserve">добыча полезных ископаемых</t>
  </si>
  <si>
    <t xml:space="preserve"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</t>
  </si>
  <si>
    <t xml:space="preserve">обрабатывающие производства</t>
  </si>
  <si>
    <t xml:space="preserve">обеспечение электрической энергией, газом и паром, кондиционирование воздуха </t>
  </si>
  <si>
    <t xml:space="preserve">строительство</t>
  </si>
  <si>
    <t xml:space="preserve">сельское, лесное хозяйство, охота, рыболовство и рыбоводство</t>
  </si>
  <si>
    <t xml:space="preserve">транспортировка и хранение</t>
  </si>
  <si>
    <t xml:space="preserve">деятельность в области информации и связи</t>
  </si>
  <si>
    <t xml:space="preserve">оптовая и розничная торговля; ремонт автотранспортных средств, мотоциклов</t>
  </si>
  <si>
    <t xml:space="preserve">деятельность по операциям с недвижимым имуществом</t>
  </si>
  <si>
    <t xml:space="preserve">прочие</t>
  </si>
  <si>
    <t xml:space="preserve">Число малых предприятий*</t>
  </si>
  <si>
    <t xml:space="preserve">в т.ч. по видам экономической деятельности 
(справочно: сумма по видам деятельности в сравнении с "Число малых предприятий*")</t>
  </si>
  <si>
    <t xml:space="preserve">Число средних предприятий</t>
  </si>
  <si>
    <t xml:space="preserve">в т.ч. по видам экономической деятельности 
(справочно: сумма по видам деятельности в сравнении с "Число средних предприятий")</t>
  </si>
  <si>
    <t xml:space="preserve">Количество ИП</t>
  </si>
  <si>
    <t xml:space="preserve">в т.ч. по видам экономической деятельности 
(справочно: сумма по видам деятельности в сравнении с "Количество ИП")</t>
  </si>
  <si>
    <t xml:space="preserve">Среднесписочная численность работников малых и средних предприятий* - всего</t>
  </si>
  <si>
    <t xml:space="preserve">тыс. человек</t>
  </si>
  <si>
    <t xml:space="preserve">Рассчитано как сумма показателей среднесписочной численности работников малых и средних предприятий</t>
  </si>
  <si>
    <t xml:space="preserve">Темп роста численности малых и средних предприятий, % к предыдущему году</t>
  </si>
  <si>
    <t xml:space="preserve">в т.ч. по видам экономической деятельности 
(справочно: сумма по видам деятельности в сравнении со "Среднесписочная численность работников малых и средних предприятий* - всего")</t>
  </si>
  <si>
    <t xml:space="preserve">Рассчитано как сумма показателей среднесписочной численности работников малых и средних предприятий по каждому из видов экономической деятельности отдельно</t>
  </si>
  <si>
    <t xml:space="preserve"> деятельность в области информации и связи</t>
  </si>
  <si>
    <t xml:space="preserve">Среднесписочная численность работников малых предприятий* - всего</t>
  </si>
  <si>
    <t xml:space="preserve"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малых предприятий* - всего")</t>
  </si>
  <si>
    <t xml:space="preserve">Строка с проверкой вычисляется как разность вводимого показателя «Среднесписочная численность работников малых предприятий - всего» и суммы по видам деятельности; соотносится с нулевым значением; содержит четыре десятичных знака, необходимых для устранения неточностей при обработке информации. </t>
  </si>
  <si>
    <t xml:space="preserve">Среднесписочная численность работников средних предприятий - всего</t>
  </si>
  <si>
    <t xml:space="preserve">в т.ч. по видам экономической деятельности 
(справочно: разность между суммой по видам деятельности и показателем "Среднесписочная численность работников средних предприятий - всего")</t>
  </si>
  <si>
    <t xml:space="preserve">Строка с проверкой вычисляется как разность вводимого показателя «Среднесписочная численность работников средних предприятий - всего»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</si>
  <si>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Размер начисленной среднемесячной заработной платы на малых и средних предприятиях*</t>
  </si>
  <si>
    <t xml:space="preserve">рублей</t>
  </si>
  <si>
    <t xml:space="preserve">в % к предыдущему году</t>
  </si>
  <si>
    <t xml:space="preserve">Размер начисленной среднемесячной заработной платы на малых предприятиях</t>
  </si>
  <si>
    <t xml:space="preserve">Размер начисленной среднемесячной заработной платы на микропредприятиях </t>
  </si>
  <si>
    <t xml:space="preserve">Размер начисленной среднемесячной заработной платы на средних предприятиях </t>
  </si>
  <si>
    <t xml:space="preserve">Оборот малых и средних предприятий*- всего</t>
  </si>
  <si>
    <t xml:space="preserve">млн. рублей</t>
  </si>
  <si>
    <t xml:space="preserve">Заполняется Исполнителем или вычисляется автоматически как сумма показателей оборота малых и средний предприятий. При заполнении вручную не вводите больше одного знака после запятой!!!</t>
  </si>
  <si>
    <t xml:space="preserve">Темп роста оборота малых и средних предприятий, % к предыдущему году</t>
  </si>
  <si>
    <r>
      <rPr>
        <i val="true"/>
        <u val="single"/>
        <sz val="12"/>
        <rFont val="Times New Roman"/>
        <family val="0"/>
        <charset val="1"/>
      </rPr>
      <t xml:space="preserve">Справочно:</t>
    </r>
    <r>
      <rPr>
        <i val="true"/>
        <sz val="12"/>
        <rFont val="Times New Roman"/>
        <family val="0"/>
        <charset val="1"/>
      </rPr>
      <t xml:space="preserve"> Темп роста численности малых и средних предприятий, % к предыдущему году</t>
    </r>
  </si>
  <si>
    <r>
      <rPr>
        <i val="true"/>
        <u val="single"/>
        <sz val="12"/>
        <rFont val="Times New Roman"/>
        <family val="0"/>
        <charset val="1"/>
      </rPr>
      <t xml:space="preserve">Справочный расчёт:</t>
    </r>
    <r>
      <rPr>
        <i val="true"/>
        <sz val="12"/>
        <rFont val="Times New Roman"/>
        <family val="0"/>
        <charset val="1"/>
      </rPr>
      <t xml:space="preserve"> Соотношение темпа роста </t>
    </r>
    <r>
      <rPr>
        <b val="true"/>
        <i val="true"/>
        <sz val="12"/>
        <rFont val="Times New Roman"/>
        <family val="0"/>
        <charset val="1"/>
      </rPr>
      <t xml:space="preserve">оборота</t>
    </r>
    <r>
      <rPr>
        <i val="true"/>
        <sz val="12"/>
        <rFont val="Times New Roman"/>
        <family val="0"/>
        <charset val="1"/>
      </rPr>
      <t xml:space="preserve"> малых и средних предприятий к темпу роста </t>
    </r>
    <r>
      <rPr>
        <b val="true"/>
        <i val="true"/>
        <sz val="12"/>
        <rFont val="Times New Roman"/>
        <family val="0"/>
        <charset val="1"/>
      </rPr>
      <t xml:space="preserve">численности</t>
    </r>
    <r>
      <rPr>
        <i val="true"/>
        <sz val="12"/>
        <rFont val="Times New Roman"/>
        <family val="0"/>
        <charset val="1"/>
      </rPr>
      <t xml:space="preserve"> малых и средних предприятий</t>
    </r>
  </si>
  <si>
    <t xml:space="preserve">в т.ч. по видам экономической деятельности 
(справочно: разность между суммой по видам деятельности и показателем "Оборот малых и средних предприятий*- всего")</t>
  </si>
  <si>
    <t xml:space="preserve">Строка с проверкой вычисляется как разность между суммой по видам деятельности и показателем "Оборот малых и средних предприятий*- всего"; содержит четыре десятичных знака, необходимых для устранения неточностей при обработке информации. </t>
  </si>
  <si>
    <t xml:space="preserve">Вычисляется на основе введенных данных об обороте малых и средних предприятий по каждому виду экономической деятельности</t>
  </si>
  <si>
    <t xml:space="preserve">в ценах соответствующих лет</t>
  </si>
  <si>
    <t xml:space="preserve">индекс-дефлятор</t>
  </si>
  <si>
    <t xml:space="preserve">в сопоставимых ценах</t>
  </si>
  <si>
    <t xml:space="preserve">обеспечение электрической энергией, газом и паром; кондиционирование воздуха</t>
  </si>
  <si>
    <t xml:space="preserve">Оборот малых предприятий*- всего</t>
  </si>
  <si>
    <t xml:space="preserve">Вычисляется на основе введенных данных об обороте малых предприятий в соответствии с вкладом предприятий каждого вида экономической деятельности с использованием индекса-дефлятора</t>
  </si>
  <si>
    <t xml:space="preserve"> в сопоставимых ценах</t>
  </si>
  <si>
    <t xml:space="preserve">в т.ч. по видам экономической деятельности 
(справочно: разность между суммой по видам деятельности и показателем "Оборот малых предприятий*- всего")</t>
  </si>
  <si>
    <t xml:space="preserve">Строка с проверкой вычисляется как разность вводимого показателя "Оборот малых предприятий*-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</si>
  <si>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Оборот средних предприятий</t>
  </si>
  <si>
    <t xml:space="preserve">Вычисляется на основе введенных данных об обороте средних предприятий в соответствии с вкладом предприятий каждого вида экономической деятельности с использованием индекса-дефлятора</t>
  </si>
  <si>
    <t xml:space="preserve">в т.ч. по видам экономической деятельности 
(справочно: разность между суммой по видам деятельности и показателем "Оборот средних предприятий")</t>
  </si>
  <si>
    <t xml:space="preserve">Строка с проверкой вычисляется как разность вводимого показателя «Оборот средних предприятий»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</si>
  <si>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обеспечение электрической энергией, газом и паром, кондиционирование воздуха</t>
  </si>
  <si>
    <t xml:space="preserve">Объем инвестиций малых и средних предприятий*, всего</t>
  </si>
  <si>
    <t xml:space="preserve">Вычисляется на основе введенных данных об оъеме инвестиций малых и средних предприятий в соответствии с вкладом предприятий каждого вида экономической деятельности  с использованием индекса-дефлятора</t>
  </si>
  <si>
    <r>
      <rPr>
        <b val="true"/>
        <sz val="12"/>
        <color rgb="FF000000"/>
        <rFont val="Times New Roman"/>
        <family val="0"/>
        <charset val="1"/>
      </rPr>
      <t xml:space="preserve">в т.ч. по видам экономической деятельности
</t>
    </r>
    <r>
      <rPr>
        <i val="true"/>
        <sz val="12"/>
        <color rgb="FF000000"/>
        <rFont val="Times New Roman"/>
        <family val="0"/>
        <charset val="1"/>
      </rPr>
      <t xml:space="preserve">(справочно: разность между суммой по видам деятельности и показателем "Объем инвестиций малых и средних предприятий*, всего")</t>
    </r>
  </si>
  <si>
    <t xml:space="preserve">Строка с проверкой вычисляется как разность вводимого показателя "Объем инвестиций малых и средних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</si>
  <si>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Вычисляется на основе введенных данных об объеме инвестиций малых и средних предприятий по каждому виду экономической деятельности</t>
  </si>
  <si>
    <t xml:space="preserve">сельское, лесное хозяйство, рыболовство и рыбоводство</t>
  </si>
  <si>
    <t xml:space="preserve">Объем инвестиций малых предприятий*, всего</t>
  </si>
  <si>
    <t xml:space="preserve">Вычисляется на основе введенных данных об оъеме инвестиций малых предприятий в соответствии с вкладом предприятий каждого вида экономической деятельности в общий результат</t>
  </si>
  <si>
    <r>
      <rPr>
        <b val="true"/>
        <sz val="12"/>
        <color rgb="FF000000"/>
        <rFont val="Times New Roman"/>
        <family val="0"/>
        <charset val="1"/>
      </rPr>
      <t xml:space="preserve">в т.ч. по видам экономической деятельности
</t>
    </r>
    <r>
      <rPr>
        <i val="true"/>
        <sz val="12"/>
        <color rgb="FF000000"/>
        <rFont val="Times New Roman"/>
        <family val="0"/>
        <charset val="1"/>
      </rPr>
      <t xml:space="preserve">(справочно: разность между суммой по видам деятельности и показателем "Объем инвестиций малых предприятий*, всего")</t>
    </r>
  </si>
  <si>
    <t xml:space="preserve">Строка с проверкой вычисляется как разность вводимого показателя "Объем инвестиций малых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</si>
  <si>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Объем инвестиций средних предприятий, всего</t>
  </si>
  <si>
    <t xml:space="preserve">Вычисляется на основе введенных данных об оъеме инвестиций средних предприятий в соответствии с вкладом предприятий каждого вида экономической деятельности с использованием индекса-дефлятора</t>
  </si>
  <si>
    <r>
      <rPr>
        <b val="true"/>
        <sz val="12"/>
        <color rgb="FF000000"/>
        <rFont val="Times New Roman"/>
        <family val="0"/>
        <charset val="1"/>
      </rPr>
      <t xml:space="preserve">в т.ч. по видам экономической деятельности
</t>
    </r>
    <r>
      <rPr>
        <i val="true"/>
        <sz val="12"/>
        <color rgb="FF000000"/>
        <rFont val="Times New Roman"/>
        <family val="0"/>
        <charset val="1"/>
      </rPr>
      <t xml:space="preserve">(справочно: разность между суммой по видам деятельности и показателем "Объем инвестиций средних предприятий, всего")</t>
    </r>
  </si>
  <si>
    <t xml:space="preserve">Строка с проверкой вычисляется как разность вводимого показателя "Объем инвестиций средних предприятий,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</si>
  <si>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 xml:space="preserve">* с учетом микропредприятий</t>
  </si>
  <si>
    <t xml:space="preserve">Исполнтель:</t>
  </si>
  <si>
    <t xml:space="preserve">Ведущий специалист отдела экономики и торговли Администрации города Донецка</t>
  </si>
  <si>
    <t xml:space="preserve">Т.Г. Кобзистова</t>
  </si>
  <si>
    <t xml:space="preserve">886368 22500</t>
  </si>
  <si>
    <t xml:space="preserve">Согласовано:</t>
  </si>
  <si>
    <t xml:space="preserve">Заместитель главы Администрации города Донецка по экономике и строительству</t>
  </si>
  <si>
    <t xml:space="preserve"> </t>
  </si>
  <si>
    <t xml:space="preserve">        </t>
  </si>
  <si>
    <t xml:space="preserve">В.А. Попов</t>
  </si>
  <si>
    <t xml:space="preserve">Таблица 2</t>
  </si>
  <si>
    <t xml:space="preserve">Вспомогательные индексы-дефляторы</t>
  </si>
  <si>
    <t xml:space="preserve">Заполнены рекомендованными значениями индексов-дефляторов (базовый вариант). Возможно изменение Исполнителем.</t>
  </si>
  <si>
    <t xml:space="preserve">Виды деятельности</t>
  </si>
  <si>
    <t xml:space="preserve">водоснабжение; водоотведение, 
организация сбора и утилизации отходов, деятельность по ликвидации загрязнений</t>
  </si>
  <si>
    <t xml:space="preserve">Вспомогательные индексы-дефляторы (базовый вариант)</t>
  </si>
  <si>
    <t xml:space="preserve">транспорт</t>
  </si>
  <si>
    <t xml:space="preserve">оптовая и розничная торговля</t>
  </si>
  <si>
    <t xml:space="preserve">другие виды</t>
  </si>
  <si>
    <t xml:space="preserve">г. Ростов-на-Дону</t>
  </si>
  <si>
    <t xml:space="preserve">г. Азов</t>
  </si>
  <si>
    <t xml:space="preserve">г. Батайск</t>
  </si>
  <si>
    <t xml:space="preserve">г. Волгодонск</t>
  </si>
  <si>
    <t xml:space="preserve">г. Гуково</t>
  </si>
  <si>
    <t xml:space="preserve">г. Зверево</t>
  </si>
  <si>
    <t xml:space="preserve">г. Каменск-Шахтинский</t>
  </si>
  <si>
    <t xml:space="preserve">г. Новочеркасск</t>
  </si>
  <si>
    <t xml:space="preserve">г. Новошахтинск</t>
  </si>
  <si>
    <t xml:space="preserve">г. Таганрог</t>
  </si>
  <si>
    <t xml:space="preserve">г. Шахты</t>
  </si>
  <si>
    <t xml:space="preserve"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</si>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</sst>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"/>
    <numFmt numFmtId="166" formatCode="#,##0.000"/>
    <numFmt numFmtId="167" formatCode="#,##0.0000"/>
    <numFmt numFmtId="168" formatCode="#,##0.00"/>
    <numFmt numFmtId="169" formatCode="@"/>
  </numFmts>
  <fonts count="39">
    <font>
      <sz val="1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9"/>
      <name val="Times New Roman"/>
      <family val="0"/>
      <charset val="1"/>
    </font>
    <font>
      <b val="true"/>
      <sz val="14"/>
      <name val="Times New Roman"/>
      <family val="0"/>
      <charset val="1"/>
    </font>
    <font>
      <sz val="10"/>
      <name val="Times New Roman"/>
      <family val="0"/>
      <charset val="1"/>
    </font>
    <font>
      <sz val="16"/>
      <name val="Times New Roman"/>
      <family val="0"/>
      <charset val="1"/>
    </font>
    <font>
      <sz val="12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1"/>
      <name val="Times New Roman"/>
      <family val="0"/>
      <charset val="1"/>
    </font>
    <font>
      <b val="true"/>
      <sz val="10"/>
      <name val="Times New Roman"/>
      <family val="0"/>
      <charset val="1"/>
    </font>
    <font>
      <sz val="12"/>
      <name val="Times New Roman"/>
      <family val="0"/>
      <charset val="1"/>
    </font>
    <font>
      <b val="true"/>
      <sz val="12"/>
      <name val="Times New Roman"/>
      <family val="0"/>
      <charset val="1"/>
    </font>
    <font>
      <sz val="10"/>
      <color rgb="FFA6A6A6"/>
      <name val="Times New Roman"/>
      <family val="0"/>
      <charset val="1"/>
    </font>
    <font>
      <b val="true"/>
      <sz val="10"/>
      <color rgb="FFC00000"/>
      <name val="Times New Roman"/>
      <family val="0"/>
      <charset val="1"/>
    </font>
    <font>
      <sz val="12"/>
      <color rgb="FFA6A6A6"/>
      <name val="Times New Roman"/>
      <family val="0"/>
      <charset val="1"/>
    </font>
    <font>
      <sz val="11"/>
      <color rgb="FF000000"/>
      <name val="Times New Roman"/>
      <family val="0"/>
      <charset val="1"/>
    </font>
    <font>
      <sz val="11"/>
      <name val="Times New Roman "/>
      <family val="0"/>
      <charset val="1"/>
    </font>
    <font>
      <sz val="12"/>
      <name val="Arial Cyr"/>
      <family val="0"/>
      <charset val="1"/>
    </font>
    <font>
      <i val="true"/>
      <sz val="12"/>
      <name val="Times New Roman"/>
      <family val="0"/>
      <charset val="1"/>
    </font>
    <font>
      <i val="true"/>
      <sz val="12"/>
      <color rgb="FF000000"/>
      <name val="Times New Roman"/>
      <family val="0"/>
      <charset val="1"/>
    </font>
    <font>
      <sz val="12"/>
      <color rgb="FF404040"/>
      <name val="Times New Roman"/>
      <family val="0"/>
      <charset val="1"/>
    </font>
    <font>
      <b val="true"/>
      <sz val="12"/>
      <color rgb="FF002060"/>
      <name val="Times New Roman"/>
      <family val="0"/>
      <charset val="1"/>
    </font>
    <font>
      <i val="true"/>
      <u val="single"/>
      <sz val="12"/>
      <name val="Times New Roman"/>
      <family val="0"/>
      <charset val="1"/>
    </font>
    <font>
      <b val="true"/>
      <i val="true"/>
      <sz val="12"/>
      <name val="Times New Roman"/>
      <family val="0"/>
      <charset val="1"/>
    </font>
    <font>
      <sz val="12"/>
      <color rgb="FF0070C0"/>
      <name val="Times New Roman"/>
      <family val="0"/>
      <charset val="1"/>
    </font>
    <font>
      <b val="true"/>
      <sz val="12"/>
      <color rgb="FF0070C0"/>
      <name val="Times New Roman"/>
      <family val="0"/>
      <charset val="1"/>
    </font>
    <font>
      <sz val="10"/>
      <name val="Calibri"/>
      <family val="0"/>
      <charset val="1"/>
    </font>
    <font>
      <b val="true"/>
      <i val="true"/>
      <sz val="12"/>
      <color rgb="FF000000"/>
      <name val="Times New Roman"/>
      <family val="0"/>
      <charset val="1"/>
    </font>
    <font>
      <b val="true"/>
      <sz val="11"/>
      <name val="Times New Roman"/>
      <family val="0"/>
      <charset val="1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family val="0"/>
      <charset val="1"/>
    </font>
    <font>
      <b val="true"/>
      <sz val="12"/>
      <name val="Arial CYR"/>
      <family val="0"/>
      <charset val="1"/>
    </font>
    <font>
      <sz val="10"/>
      <color rgb="FF0070C0"/>
      <name val="Arial Cyr"/>
      <family val="0"/>
      <charset val="1"/>
    </font>
    <font>
      <sz val="10"/>
      <color rgb="FF7030A0"/>
      <name val="Arial Cyr"/>
      <family val="0"/>
      <charset val="1"/>
    </font>
    <font>
      <sz val="11"/>
      <color rgb="FF000000"/>
      <name val="Calibri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DCE6F2"/>
        <bgColor rgb="FFE6E0EC"/>
      </patternFill>
    </fill>
    <fill>
      <patternFill patternType="solid">
        <fgColor rgb="FFBFBFBF"/>
        <bgColor rgb="FFA6A6A6"/>
      </patternFill>
    </fill>
    <fill>
      <patternFill patternType="solid">
        <fgColor rgb="FFC6D9F1"/>
        <bgColor rgb="FFDCE6F2"/>
      </patternFill>
    </fill>
    <fill>
      <patternFill patternType="solid">
        <fgColor rgb="FFFFC000"/>
        <bgColor rgb="FFFF9900"/>
      </patternFill>
    </fill>
    <fill>
      <patternFill patternType="solid">
        <fgColor rgb="FFF2DCDB"/>
        <bgColor rgb="FFE6E0EC"/>
      </patternFill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6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4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7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3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8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8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8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3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9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9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9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9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9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3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4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8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8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5" fillId="5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2" fillId="5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27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2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2" fillId="6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8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8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0" fillId="6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0" fillId="8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33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32" fillId="4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33" fillId="4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7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EBF1DE"/>
      <rgbColor rgb="FFDCE6F2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0EC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2060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417"/>
  <sheetViews>
    <sheetView showFormulas="false" showGridLines="true" showRowColHeaders="true" showZeros="true" rightToLeft="false" tabSelected="true" showOutlineSymbols="true" defaultGridColor="true" view="normal" topLeftCell="A373" colorId="64" zoomScale="90" zoomScaleNormal="90" zoomScalePageLayoutView="100" workbookViewId="0">
      <selection pane="topLeft" activeCell="E383" activeCellId="0" sqref="E383"/>
    </sheetView>
  </sheetViews>
  <sheetFormatPr defaultRowHeight="12.75" zeroHeight="false" outlineLevelRow="1" outlineLevelCol="1"/>
  <cols>
    <col collapsed="false" customWidth="false" hidden="true" outlineLevel="1" max="1" min="1" style="1" width="11.54"/>
    <col collapsed="false" customWidth="true" hidden="true" outlineLevel="1" max="2" min="2" style="1" width="16.83"/>
    <col collapsed="false" customWidth="true" hidden="true" outlineLevel="1" max="4" min="3" style="1" width="14.75"/>
    <col collapsed="false" customWidth="true" hidden="false" outlineLevel="0" max="5" min="5" style="1" width="39.77"/>
    <col collapsed="false" customWidth="true" hidden="false" outlineLevel="0" max="7" min="6" style="1" width="16.26"/>
    <col collapsed="false" customWidth="true" hidden="false" outlineLevel="0" max="8" min="8" style="1" width="15.68"/>
    <col collapsed="false" customWidth="true" hidden="false" outlineLevel="0" max="9" min="9" style="1" width="12.22"/>
    <col collapsed="false" customWidth="true" hidden="false" outlineLevel="0" max="10" min="10" style="1" width="12.47"/>
    <col collapsed="false" customWidth="true" hidden="false" outlineLevel="0" max="11" min="11" style="1" width="12.71"/>
    <col collapsed="false" customWidth="true" hidden="false" outlineLevel="0" max="12" min="12" style="1" width="13.89"/>
    <col collapsed="false" customWidth="true" hidden="false" outlineLevel="0" max="13" min="13" style="1" width="15.56"/>
    <col collapsed="false" customWidth="true" hidden="false" outlineLevel="0" max="14" min="14" style="1" width="9.05"/>
    <col collapsed="false" customWidth="true" hidden="false" outlineLevel="1" max="15" min="15" style="1" width="15.15"/>
    <col collapsed="false" customWidth="true" hidden="false" outlineLevel="1" max="16" min="16" style="1" width="13.77"/>
    <col collapsed="false" customWidth="true" hidden="false" outlineLevel="1" max="17" min="17" style="1" width="16.55"/>
    <col collapsed="false" customWidth="true" hidden="false" outlineLevel="0" max="18" min="18" style="1" width="44.77"/>
    <col collapsed="false" customWidth="true" hidden="false" outlineLevel="0" max="22" min="19" style="1" width="8.89"/>
    <col collapsed="false" customWidth="true" hidden="false" outlineLevel="0" max="23" min="23" style="1" width="11.84"/>
    <col collapsed="false" customWidth="true" hidden="false" outlineLevel="0" max="25" min="24" style="1" width="8.89"/>
    <col collapsed="false" customWidth="true" hidden="false" outlineLevel="0" max="26" min="26" style="1" width="26.97"/>
    <col collapsed="false" customWidth="true" hidden="false" outlineLevel="0" max="27" min="27" style="1" width="8.89"/>
    <col collapsed="false" customWidth="true" hidden="false" outlineLevel="0" max="29" min="28" style="1" width="18.47"/>
    <col collapsed="false" customWidth="true" hidden="false" outlineLevel="0" max="30" min="30" style="1" width="18.08"/>
    <col collapsed="false" customWidth="true" hidden="false" outlineLevel="0" max="31" min="31" style="1" width="15.95"/>
    <col collapsed="false" customWidth="true" hidden="false" outlineLevel="0" max="32" min="32" style="1" width="15.28"/>
    <col collapsed="false" customWidth="true" hidden="false" outlineLevel="0" max="33" min="33" style="1" width="17.13"/>
    <col collapsed="false" customWidth="true" hidden="false" outlineLevel="0" max="1025" min="34" style="1" width="8.89"/>
  </cols>
  <sheetData>
    <row r="1" s="7" customFormat="true" ht="29.25" hidden="false" customHeight="true" outlineLevel="0" collapsed="false">
      <c r="A1" s="2" t="s">
        <v>0</v>
      </c>
      <c r="B1" s="2"/>
      <c r="C1" s="3" t="s">
        <v>1</v>
      </c>
      <c r="D1" s="4"/>
      <c r="E1" s="5" t="s">
        <v>2</v>
      </c>
      <c r="F1" s="5"/>
      <c r="G1" s="5"/>
      <c r="H1" s="5"/>
      <c r="I1" s="5"/>
      <c r="J1" s="5"/>
      <c r="K1" s="5"/>
      <c r="L1" s="5"/>
      <c r="M1" s="5"/>
      <c r="N1" s="6"/>
      <c r="O1" s="6"/>
      <c r="P1" s="6"/>
      <c r="Q1" s="6"/>
    </row>
    <row r="2" s="7" customFormat="true" ht="20.25" hidden="false" customHeight="true" outlineLevel="0" collapsed="false">
      <c r="A2" s="3" t="n">
        <v>3</v>
      </c>
      <c r="B2" s="3" t="n">
        <v>1</v>
      </c>
      <c r="C2" s="3" t="n">
        <f aca="false">VLOOKUP(E3, МО!$B$5:$C$59, 2, 0)</f>
        <v>6</v>
      </c>
      <c r="D2" s="4"/>
      <c r="E2" s="8" t="s">
        <v>3</v>
      </c>
      <c r="F2" s="8"/>
      <c r="G2" s="8"/>
      <c r="H2" s="8"/>
      <c r="I2" s="8"/>
      <c r="J2" s="8"/>
      <c r="K2" s="8"/>
      <c r="L2" s="8"/>
      <c r="M2" s="8"/>
      <c r="N2" s="9"/>
      <c r="O2" s="9"/>
      <c r="P2" s="9"/>
      <c r="Q2" s="9"/>
      <c r="R2" s="10" t="s">
        <v>4</v>
      </c>
    </row>
    <row r="3" s="7" customFormat="true" ht="18.75" hidden="false" customHeight="false" outlineLevel="0" collapsed="false">
      <c r="C3" s="1"/>
      <c r="D3" s="1"/>
      <c r="E3" s="11" t="s">
        <v>5</v>
      </c>
      <c r="F3" s="11"/>
      <c r="G3" s="11"/>
      <c r="H3" s="11"/>
      <c r="I3" s="11"/>
      <c r="J3" s="11"/>
      <c r="K3" s="11"/>
      <c r="L3" s="11"/>
      <c r="M3" s="11"/>
      <c r="N3" s="12"/>
      <c r="O3" s="12"/>
      <c r="P3" s="12"/>
      <c r="Q3" s="12"/>
      <c r="R3" s="13" t="s">
        <v>6</v>
      </c>
      <c r="S3" s="14" t="s">
        <v>7</v>
      </c>
      <c r="T3" s="14"/>
      <c r="U3" s="14"/>
      <c r="V3" s="14"/>
      <c r="W3" s="14"/>
      <c r="X3" s="14"/>
      <c r="Y3" s="14"/>
      <c r="Z3" s="14"/>
    </row>
    <row r="4" s="7" customFormat="true" ht="17.25" hidden="false" customHeight="true" outlineLevel="0" collapsed="false">
      <c r="A4" s="15"/>
      <c r="B4" s="15"/>
      <c r="C4" s="3" t="n">
        <f aca="false">IF(COUNTIF(МО!$C$5:$C$13, C2)&gt;0=1, CONCATENATE(0, C2), C2)</f>
        <v>6</v>
      </c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8" t="s">
        <v>8</v>
      </c>
      <c r="S4" s="14" t="s">
        <v>9</v>
      </c>
      <c r="T4" s="14"/>
      <c r="U4" s="14"/>
      <c r="V4" s="14"/>
      <c r="W4" s="14"/>
      <c r="X4" s="14"/>
      <c r="Y4" s="14"/>
      <c r="Z4" s="14"/>
      <c r="AA4" s="19"/>
      <c r="AD4" s="20" t="n">
        <v>32</v>
      </c>
    </row>
    <row r="5" s="7" customFormat="true" ht="27" hidden="false" customHeight="true" outlineLevel="0" collapsed="false">
      <c r="A5" s="15"/>
      <c r="B5" s="15"/>
      <c r="C5" s="15" t="n">
        <f aca="false">VLOOKUP(C2, МО!$A$5:$G$59, 7)</f>
        <v>6114002541</v>
      </c>
      <c r="D5" s="21"/>
      <c r="E5" s="17"/>
      <c r="F5" s="17"/>
      <c r="G5" s="17"/>
      <c r="H5" s="17"/>
      <c r="I5" s="17"/>
      <c r="J5" s="17"/>
      <c r="K5" s="17"/>
      <c r="L5" s="17"/>
      <c r="O5" s="22" t="s">
        <v>10</v>
      </c>
      <c r="P5" s="22"/>
      <c r="Q5" s="22"/>
      <c r="R5" s="23" t="s">
        <v>11</v>
      </c>
      <c r="S5" s="14" t="s">
        <v>12</v>
      </c>
      <c r="T5" s="14"/>
      <c r="U5" s="14"/>
      <c r="V5" s="14"/>
      <c r="W5" s="14"/>
      <c r="X5" s="14"/>
      <c r="Y5" s="14"/>
      <c r="Z5" s="14"/>
      <c r="AB5" s="24" t="s">
        <v>13</v>
      </c>
      <c r="AC5" s="24"/>
      <c r="AD5" s="24"/>
      <c r="AE5" s="24"/>
      <c r="AF5" s="24"/>
      <c r="AG5" s="24"/>
    </row>
    <row r="6" customFormat="false" ht="15.75" hidden="false" customHeight="true" outlineLevel="0" collapsed="false">
      <c r="A6" s="2" t="s">
        <v>14</v>
      </c>
      <c r="B6" s="2" t="s">
        <v>15</v>
      </c>
      <c r="C6" s="25" t="s">
        <v>16</v>
      </c>
      <c r="D6" s="26"/>
      <c r="E6" s="27" t="s">
        <v>17</v>
      </c>
      <c r="F6" s="28" t="s">
        <v>18</v>
      </c>
      <c r="G6" s="29" t="n">
        <v>2021</v>
      </c>
      <c r="H6" s="29" t="n">
        <v>2022</v>
      </c>
      <c r="I6" s="29" t="n">
        <v>2023</v>
      </c>
      <c r="J6" s="29" t="n">
        <v>2024</v>
      </c>
      <c r="K6" s="29" t="n">
        <v>2025</v>
      </c>
      <c r="L6" s="29" t="n">
        <v>2026</v>
      </c>
      <c r="M6" s="29" t="n">
        <v>2027</v>
      </c>
      <c r="O6" s="29" t="n">
        <v>2021</v>
      </c>
      <c r="P6" s="29" t="n">
        <v>2022</v>
      </c>
      <c r="Q6" s="29" t="n">
        <v>2023</v>
      </c>
      <c r="R6" s="23"/>
      <c r="S6" s="14"/>
      <c r="T6" s="14"/>
      <c r="U6" s="14"/>
      <c r="V6" s="14"/>
      <c r="W6" s="14"/>
      <c r="X6" s="14"/>
      <c r="Y6" s="14"/>
      <c r="Z6" s="14"/>
      <c r="AB6" s="29" t="n">
        <f aca="false">G6</f>
        <v>2021</v>
      </c>
      <c r="AC6" s="29" t="n">
        <f aca="false">H6</f>
        <v>2022</v>
      </c>
      <c r="AD6" s="29" t="n">
        <f aca="false">I6</f>
        <v>2023</v>
      </c>
      <c r="AE6" s="29" t="n">
        <f aca="false">J6</f>
        <v>2024</v>
      </c>
      <c r="AF6" s="29" t="n">
        <f aca="false">K6</f>
        <v>2025</v>
      </c>
      <c r="AG6" s="29" t="n">
        <f aca="false">L6</f>
        <v>2026</v>
      </c>
    </row>
    <row r="7" customFormat="false" ht="15.75" hidden="false" customHeight="false" outlineLevel="0" collapsed="false">
      <c r="A7" s="2"/>
      <c r="B7" s="2"/>
      <c r="C7" s="25"/>
      <c r="D7" s="30"/>
      <c r="E7" s="27"/>
      <c r="F7" s="28"/>
      <c r="G7" s="29" t="s">
        <v>19</v>
      </c>
      <c r="H7" s="29" t="s">
        <v>19</v>
      </c>
      <c r="I7" s="29" t="s">
        <v>19</v>
      </c>
      <c r="J7" s="29" t="s">
        <v>20</v>
      </c>
      <c r="K7" s="29" t="s">
        <v>21</v>
      </c>
      <c r="L7" s="29" t="s">
        <v>21</v>
      </c>
      <c r="M7" s="29" t="s">
        <v>21</v>
      </c>
      <c r="O7" s="29" t="s">
        <v>19</v>
      </c>
      <c r="P7" s="29" t="s">
        <v>19</v>
      </c>
      <c r="Q7" s="29" t="s">
        <v>19</v>
      </c>
      <c r="R7" s="31" t="n">
        <v>32</v>
      </c>
      <c r="S7" s="14" t="s">
        <v>22</v>
      </c>
      <c r="T7" s="14"/>
      <c r="U7" s="14"/>
      <c r="V7" s="14"/>
      <c r="W7" s="14"/>
      <c r="X7" s="14"/>
      <c r="Y7" s="14"/>
      <c r="Z7" s="14"/>
    </row>
    <row r="8" customFormat="false" ht="15.75" hidden="true" customHeight="false" outlineLevel="1" collapsed="false">
      <c r="A8" s="15"/>
      <c r="B8" s="15"/>
      <c r="C8" s="21"/>
      <c r="D8" s="21"/>
      <c r="E8" s="32"/>
      <c r="F8" s="32"/>
      <c r="G8" s="32"/>
      <c r="H8" s="33"/>
      <c r="I8" s="33"/>
      <c r="J8" s="33"/>
      <c r="K8" s="32"/>
      <c r="L8" s="32"/>
      <c r="M8" s="34"/>
    </row>
    <row r="9" customFormat="false" ht="16.5" hidden="false" customHeight="true" outlineLevel="0" collapsed="false">
      <c r="A9" s="35" t="n">
        <v>300010</v>
      </c>
      <c r="B9" s="35" t="n">
        <f aca="false">VALUE(CONCATENATE($A$2, $C$4, C9))</f>
        <v>36100001</v>
      </c>
      <c r="C9" s="35" t="n">
        <v>100001</v>
      </c>
      <c r="D9" s="35"/>
      <c r="E9" s="36" t="s">
        <v>23</v>
      </c>
      <c r="F9" s="33" t="s">
        <v>24</v>
      </c>
      <c r="G9" s="37" t="n">
        <f aca="false">ROUND(SUM(G23, G36), 1)</f>
        <v>208</v>
      </c>
      <c r="H9" s="37" t="n">
        <f aca="false">ROUND(SUM(H23, H36), 1)</f>
        <v>203</v>
      </c>
      <c r="I9" s="37" t="n">
        <f aca="false">ROUND(SUM(I23, I36), 1)</f>
        <v>217</v>
      </c>
      <c r="J9" s="37" t="n">
        <f aca="false">ROUND(SUM(J23, J36), 1)</f>
        <v>218</v>
      </c>
      <c r="K9" s="37" t="n">
        <f aca="false">ROUND(SUM(K23, K36), 1)</f>
        <v>219</v>
      </c>
      <c r="L9" s="37" t="n">
        <f aca="false">ROUND(SUM(L23, L36), 1)</f>
        <v>222</v>
      </c>
      <c r="M9" s="37" t="n">
        <f aca="false">ROUND(SUM(M23, M36), 1)</f>
        <v>229</v>
      </c>
      <c r="R9" s="31" t="n">
        <v>32</v>
      </c>
      <c r="S9" s="38" t="s">
        <v>25</v>
      </c>
      <c r="T9" s="38"/>
      <c r="U9" s="38"/>
      <c r="V9" s="38"/>
      <c r="W9" s="38"/>
      <c r="X9" s="38"/>
      <c r="Y9" s="38"/>
      <c r="Z9" s="38"/>
      <c r="AB9" s="39" t="n">
        <v>208</v>
      </c>
      <c r="AC9" s="39" t="n">
        <v>203</v>
      </c>
      <c r="AD9" s="39" t="n">
        <v>206</v>
      </c>
      <c r="AE9" s="39" t="n">
        <v>207</v>
      </c>
      <c r="AF9" s="39" t="n">
        <v>209</v>
      </c>
      <c r="AG9" s="39" t="n">
        <v>209</v>
      </c>
    </row>
    <row r="10" customFormat="false" ht="31.5" hidden="false" customHeight="false" outlineLevel="0" collapsed="false">
      <c r="A10" s="35" t="n">
        <v>300020</v>
      </c>
      <c r="B10" s="35" t="n">
        <f aca="false">VALUE(CONCATENATE($A$2, $C$4, C10))</f>
        <v>36100002</v>
      </c>
      <c r="C10" s="35" t="n">
        <v>100002</v>
      </c>
      <c r="D10" s="35"/>
      <c r="E10" s="40" t="s">
        <v>26</v>
      </c>
      <c r="F10" s="41" t="s">
        <v>27</v>
      </c>
      <c r="G10" s="42" t="n">
        <f aca="false">IF(AB10="", "", AB10)</f>
        <v>106.122448979592</v>
      </c>
      <c r="H10" s="43" t="n">
        <f aca="false">IFERROR(IF(G9=0, 0, H9/G9*100), 0)</f>
        <v>97.5961538461538</v>
      </c>
      <c r="I10" s="43" t="n">
        <f aca="false">IFERROR(IF(H9=0, 0, I9/H9*100), 0)</f>
        <v>106.896551724138</v>
      </c>
      <c r="J10" s="43" t="n">
        <f aca="false">IFERROR(IF(I9=0, 0, J9/I9*100), 0)</f>
        <v>100.460829493088</v>
      </c>
      <c r="K10" s="43" t="n">
        <f aca="false">IFERROR(IF(J9=0, 0, K9/J9*100), 0)</f>
        <v>100.45871559633</v>
      </c>
      <c r="L10" s="43" t="n">
        <f aca="false">IFERROR(IF(K9=0, 0, L9/K9*100), 0)</f>
        <v>101.369863013699</v>
      </c>
      <c r="M10" s="43" t="n">
        <f aca="false">IFERROR(IF(L9=0, 0, M9/L9*100), 0)</f>
        <v>103.153153153153</v>
      </c>
      <c r="R10" s="23" t="s">
        <v>28</v>
      </c>
      <c r="S10" s="14" t="s">
        <v>29</v>
      </c>
      <c r="T10" s="14"/>
      <c r="U10" s="14"/>
      <c r="V10" s="14"/>
      <c r="W10" s="14"/>
      <c r="X10" s="14"/>
      <c r="Y10" s="14"/>
      <c r="Z10" s="14"/>
      <c r="AB10" s="39" t="n">
        <v>106.122448979592</v>
      </c>
      <c r="AC10" s="39" t="n">
        <v>97.5961538461538</v>
      </c>
      <c r="AD10" s="39" t="n">
        <v>101.477832512315</v>
      </c>
      <c r="AE10" s="39" t="n">
        <v>100.485436893204</v>
      </c>
      <c r="AF10" s="39" t="n">
        <v>100.966183574879</v>
      </c>
      <c r="AG10" s="39" t="n">
        <v>100</v>
      </c>
    </row>
    <row r="11" customFormat="false" ht="78.75" hidden="false" customHeight="false" outlineLevel="0" collapsed="false">
      <c r="A11" s="35" t="n">
        <v>300030</v>
      </c>
      <c r="B11" s="44"/>
      <c r="C11" s="35" t="n">
        <v>100003</v>
      </c>
      <c r="D11" s="44"/>
      <c r="E11" s="45" t="s">
        <v>30</v>
      </c>
      <c r="F11" s="33"/>
      <c r="G11" s="46" t="n">
        <f aca="false">ROUND(SUM(G12, G13, G14, G15, G16, G17, G18, G19, G20, G21), 1)</f>
        <v>208</v>
      </c>
      <c r="H11" s="46" t="n">
        <f aca="false">ROUND(SUM(H12, H13, H14, H15, H16, H17, H18, H19, H20, H21), 1)</f>
        <v>203</v>
      </c>
      <c r="I11" s="46" t="n">
        <f aca="false">ROUND(SUM(I12, I13, I14, I15, I16, I17, I18, I19, I20, I21), 1)</f>
        <v>217</v>
      </c>
      <c r="J11" s="46" t="n">
        <f aca="false">ROUND(SUM(J12, J13, J14, J15, J16, J17, J18, J19, J20, J21), 1)</f>
        <v>218</v>
      </c>
      <c r="K11" s="46" t="n">
        <f aca="false">ROUND(SUM(K12, K13, K14, K15, K16, K17, K18, K19, K20, K21), 1)</f>
        <v>219</v>
      </c>
      <c r="L11" s="46" t="n">
        <f aca="false">ROUND(SUM(L12, L13, L14, L15, L16, L17, L18, L19, L20, L21), 1)</f>
        <v>222</v>
      </c>
      <c r="M11" s="46" t="n">
        <f aca="false">ROUND(SUM(M12, M13, M14, M15, M16, M17, M18, M19, M20, M21), 1)</f>
        <v>230</v>
      </c>
      <c r="R11" s="47" t="s">
        <v>31</v>
      </c>
      <c r="S11" s="47"/>
      <c r="T11" s="47"/>
      <c r="U11" s="47"/>
      <c r="V11" s="47"/>
      <c r="W11" s="47"/>
      <c r="X11" s="47"/>
      <c r="Y11" s="47"/>
      <c r="Z11" s="47"/>
      <c r="AB11" s="39"/>
      <c r="AC11" s="39"/>
      <c r="AD11" s="39"/>
      <c r="AE11" s="39"/>
      <c r="AF11" s="39"/>
      <c r="AG11" s="39"/>
    </row>
    <row r="12" customFormat="false" ht="15.75" hidden="false" customHeight="true" outlineLevel="0" collapsed="false">
      <c r="A12" s="35" t="n">
        <v>300040</v>
      </c>
      <c r="B12" s="35" t="n">
        <f aca="false">VALUE(CONCATENATE($A$2, $C$4, C12))</f>
        <v>36100004</v>
      </c>
      <c r="C12" s="35" t="n">
        <v>100004</v>
      </c>
      <c r="D12" s="35"/>
      <c r="E12" s="48" t="s">
        <v>32</v>
      </c>
      <c r="F12" s="33" t="s">
        <v>24</v>
      </c>
      <c r="G12" s="49" t="n">
        <f aca="false">SUM(G25, G38)</f>
        <v>3</v>
      </c>
      <c r="H12" s="49" t="n">
        <f aca="false">SUM(H25, H38)</f>
        <v>3</v>
      </c>
      <c r="I12" s="49" t="n">
        <f aca="false">SUM(I25, I38)</f>
        <v>3</v>
      </c>
      <c r="J12" s="49" t="n">
        <f aca="false">SUM(J25, J38)</f>
        <v>3</v>
      </c>
      <c r="K12" s="49" t="n">
        <f aca="false">SUM(K25, K38)</f>
        <v>3</v>
      </c>
      <c r="L12" s="49" t="n">
        <f aca="false">SUM(L25, L38)</f>
        <v>3</v>
      </c>
      <c r="M12" s="49" t="n">
        <f aca="false">SUM(M25, M38)</f>
        <v>3</v>
      </c>
      <c r="R12" s="50" t="s">
        <v>33</v>
      </c>
      <c r="S12" s="50"/>
      <c r="T12" s="50"/>
      <c r="U12" s="50"/>
      <c r="V12" s="50"/>
      <c r="W12" s="50"/>
      <c r="X12" s="50"/>
      <c r="Y12" s="50"/>
      <c r="Z12" s="51"/>
      <c r="AB12" s="39" t="n">
        <v>3</v>
      </c>
      <c r="AC12" s="39" t="n">
        <v>3</v>
      </c>
      <c r="AD12" s="39" t="n">
        <v>3</v>
      </c>
      <c r="AE12" s="39" t="n">
        <v>3</v>
      </c>
      <c r="AF12" s="39" t="n">
        <v>3</v>
      </c>
      <c r="AG12" s="39" t="n">
        <v>3</v>
      </c>
    </row>
    <row r="13" customFormat="false" ht="15.75" hidden="false" customHeight="false" outlineLevel="0" collapsed="false">
      <c r="A13" s="35" t="n">
        <v>300050</v>
      </c>
      <c r="B13" s="35" t="n">
        <f aca="false">VALUE(CONCATENATE($A$2, $C$4, C13))</f>
        <v>36100005</v>
      </c>
      <c r="C13" s="35" t="n">
        <v>100005</v>
      </c>
      <c r="D13" s="35"/>
      <c r="E13" s="48" t="s">
        <v>34</v>
      </c>
      <c r="F13" s="33" t="s">
        <v>24</v>
      </c>
      <c r="G13" s="49" t="n">
        <f aca="false">SUM(G26, G39)</f>
        <v>33</v>
      </c>
      <c r="H13" s="49" t="n">
        <f aca="false">SUM(H26, H39)</f>
        <v>33</v>
      </c>
      <c r="I13" s="49" t="n">
        <f aca="false">SUM(I26, I39)</f>
        <v>34</v>
      </c>
      <c r="J13" s="49" t="n">
        <f aca="false">SUM(J26, J39)</f>
        <v>34</v>
      </c>
      <c r="K13" s="49" t="n">
        <f aca="false">SUM(K26, K39)</f>
        <v>34</v>
      </c>
      <c r="L13" s="49" t="n">
        <f aca="false">SUM(L26, L39)</f>
        <v>34</v>
      </c>
      <c r="M13" s="49" t="n">
        <f aca="false">SUM(M26, M39)</f>
        <v>36</v>
      </c>
      <c r="R13" s="50"/>
      <c r="S13" s="50"/>
      <c r="T13" s="50"/>
      <c r="U13" s="50"/>
      <c r="V13" s="50"/>
      <c r="W13" s="50"/>
      <c r="X13" s="50"/>
      <c r="Y13" s="50"/>
      <c r="Z13" s="51"/>
      <c r="AB13" s="39" t="n">
        <v>33</v>
      </c>
      <c r="AC13" s="39" t="n">
        <v>33</v>
      </c>
      <c r="AD13" s="39" t="n">
        <v>33</v>
      </c>
      <c r="AE13" s="39" t="n">
        <v>32</v>
      </c>
      <c r="AF13" s="39" t="n">
        <v>33</v>
      </c>
      <c r="AG13" s="39" t="n">
        <v>33</v>
      </c>
    </row>
    <row r="14" customFormat="false" ht="31.5" hidden="false" customHeight="false" outlineLevel="0" collapsed="false">
      <c r="A14" s="35" t="n">
        <v>300060</v>
      </c>
      <c r="B14" s="35" t="n">
        <f aca="false">VALUE(CONCATENATE($A$2, $C$4, C14))</f>
        <v>36100006</v>
      </c>
      <c r="C14" s="35" t="n">
        <v>100006</v>
      </c>
      <c r="D14" s="35"/>
      <c r="E14" s="48" t="s">
        <v>35</v>
      </c>
      <c r="F14" s="33" t="s">
        <v>24</v>
      </c>
      <c r="G14" s="49" t="n">
        <f aca="false">SUM(G27, G40)</f>
        <v>0</v>
      </c>
      <c r="H14" s="49" t="n">
        <f aca="false">SUM(H27, H40)</f>
        <v>0</v>
      </c>
      <c r="I14" s="49" t="n">
        <f aca="false">SUM(I27, I40)</f>
        <v>0</v>
      </c>
      <c r="J14" s="49" t="n">
        <f aca="false">SUM(J27, J40)</f>
        <v>0</v>
      </c>
      <c r="K14" s="49" t="n">
        <f aca="false">SUM(K27, K40)</f>
        <v>0</v>
      </c>
      <c r="L14" s="49" t="n">
        <f aca="false">SUM(L27, L40)</f>
        <v>0</v>
      </c>
      <c r="M14" s="49" t="n">
        <f aca="false">SUM(M27, M40)</f>
        <v>0</v>
      </c>
      <c r="R14" s="52"/>
      <c r="S14" s="51"/>
      <c r="T14" s="51"/>
      <c r="U14" s="51"/>
      <c r="V14" s="51"/>
      <c r="W14" s="51"/>
      <c r="X14" s="51"/>
      <c r="Y14" s="51"/>
      <c r="Z14" s="51"/>
      <c r="AB14" s="39" t="n">
        <v>0</v>
      </c>
      <c r="AC14" s="39" t="n">
        <v>0</v>
      </c>
      <c r="AD14" s="39" t="n">
        <v>0</v>
      </c>
      <c r="AE14" s="39" t="n">
        <v>0</v>
      </c>
      <c r="AF14" s="39" t="n">
        <v>0</v>
      </c>
      <c r="AG14" s="39" t="n">
        <v>0</v>
      </c>
    </row>
    <row r="15" customFormat="false" ht="15.75" hidden="false" customHeight="false" outlineLevel="0" collapsed="false">
      <c r="A15" s="35" t="n">
        <v>300070</v>
      </c>
      <c r="B15" s="35" t="n">
        <f aca="false">VALUE(CONCATENATE($A$2, $C$4, C15))</f>
        <v>36100007</v>
      </c>
      <c r="C15" s="35" t="n">
        <v>100007</v>
      </c>
      <c r="D15" s="35"/>
      <c r="E15" s="48" t="s">
        <v>36</v>
      </c>
      <c r="F15" s="33" t="s">
        <v>24</v>
      </c>
      <c r="G15" s="49" t="n">
        <f aca="false">SUM(G28, G41)</f>
        <v>9</v>
      </c>
      <c r="H15" s="49" t="n">
        <f aca="false">SUM(H28, H41)</f>
        <v>8</v>
      </c>
      <c r="I15" s="49" t="n">
        <f aca="false">SUM(I28, I41)</f>
        <v>10</v>
      </c>
      <c r="J15" s="49" t="n">
        <f aca="false">SUM(J28, J41)</f>
        <v>10</v>
      </c>
      <c r="K15" s="49" t="n">
        <f aca="false">SUM(K28, K41)</f>
        <v>10</v>
      </c>
      <c r="L15" s="49" t="n">
        <f aca="false">SUM(L28, L41)</f>
        <v>10</v>
      </c>
      <c r="M15" s="49" t="n">
        <f aca="false">SUM(M28, M41)</f>
        <v>12</v>
      </c>
      <c r="R15" s="52"/>
      <c r="S15" s="51"/>
      <c r="T15" s="51"/>
      <c r="U15" s="51"/>
      <c r="V15" s="51"/>
      <c r="W15" s="51"/>
      <c r="X15" s="51"/>
      <c r="Y15" s="51"/>
      <c r="Z15" s="51"/>
      <c r="AB15" s="39" t="n">
        <v>9</v>
      </c>
      <c r="AC15" s="39" t="n">
        <v>8</v>
      </c>
      <c r="AD15" s="39" t="n">
        <v>8</v>
      </c>
      <c r="AE15" s="39" t="n">
        <v>9</v>
      </c>
      <c r="AF15" s="39" t="n">
        <v>9</v>
      </c>
      <c r="AG15" s="39" t="n">
        <v>9</v>
      </c>
    </row>
    <row r="16" customFormat="false" ht="31.5" hidden="false" customHeight="false" outlineLevel="0" collapsed="false">
      <c r="A16" s="35" t="n">
        <v>300080</v>
      </c>
      <c r="B16" s="35" t="n">
        <f aca="false">VALUE(CONCATENATE($A$2, $C$4, C16))</f>
        <v>36100008</v>
      </c>
      <c r="C16" s="35" t="n">
        <v>100008</v>
      </c>
      <c r="D16" s="35"/>
      <c r="E16" s="48" t="s">
        <v>37</v>
      </c>
      <c r="F16" s="33" t="s">
        <v>24</v>
      </c>
      <c r="G16" s="49" t="n">
        <f aca="false">SUM(G29, G42)</f>
        <v>6</v>
      </c>
      <c r="H16" s="49" t="n">
        <f aca="false">SUM(H29, H42)</f>
        <v>6</v>
      </c>
      <c r="I16" s="49" t="n">
        <f aca="false">SUM(I29, I42)</f>
        <v>6</v>
      </c>
      <c r="J16" s="49" t="n">
        <f aca="false">SUM(J29, J42)</f>
        <v>6</v>
      </c>
      <c r="K16" s="49" t="n">
        <f aca="false">SUM(K29, K42)</f>
        <v>6</v>
      </c>
      <c r="L16" s="49" t="n">
        <f aca="false">SUM(L29, L42)</f>
        <v>6</v>
      </c>
      <c r="M16" s="49" t="n">
        <f aca="false">SUM(M29, M42)</f>
        <v>6</v>
      </c>
      <c r="R16" s="52"/>
      <c r="S16" s="51"/>
      <c r="T16" s="51"/>
      <c r="U16" s="51"/>
      <c r="V16" s="51"/>
      <c r="W16" s="51"/>
      <c r="X16" s="51"/>
      <c r="Y16" s="51"/>
      <c r="Z16" s="51"/>
      <c r="AB16" s="39" t="n">
        <v>6</v>
      </c>
      <c r="AC16" s="39" t="n">
        <v>6</v>
      </c>
      <c r="AD16" s="39" t="n">
        <v>6</v>
      </c>
      <c r="AE16" s="39" t="n">
        <v>6</v>
      </c>
      <c r="AF16" s="39" t="n">
        <v>6</v>
      </c>
      <c r="AG16" s="39" t="n">
        <v>6</v>
      </c>
    </row>
    <row r="17" customFormat="false" ht="15.75" hidden="false" customHeight="false" outlineLevel="0" collapsed="false">
      <c r="A17" s="35" t="n">
        <v>300090</v>
      </c>
      <c r="B17" s="35" t="n">
        <f aca="false">VALUE(CONCATENATE($A$2, $C$4, C17))</f>
        <v>36100009</v>
      </c>
      <c r="C17" s="35" t="n">
        <v>100009</v>
      </c>
      <c r="D17" s="35"/>
      <c r="E17" s="48" t="s">
        <v>38</v>
      </c>
      <c r="F17" s="33" t="s">
        <v>24</v>
      </c>
      <c r="G17" s="49" t="n">
        <f aca="false">SUM(G30, G43)</f>
        <v>18</v>
      </c>
      <c r="H17" s="49" t="n">
        <f aca="false">SUM(H30, H43)</f>
        <v>17</v>
      </c>
      <c r="I17" s="49" t="n">
        <f aca="false">SUM(I30, I43)</f>
        <v>18</v>
      </c>
      <c r="J17" s="49" t="n">
        <f aca="false">SUM(J30, J43)</f>
        <v>18</v>
      </c>
      <c r="K17" s="49" t="n">
        <f aca="false">SUM(K30, K43)</f>
        <v>18</v>
      </c>
      <c r="L17" s="49" t="n">
        <f aca="false">SUM(L30, L43)</f>
        <v>18</v>
      </c>
      <c r="M17" s="49" t="n">
        <f aca="false">SUM(M30, M43)</f>
        <v>19</v>
      </c>
      <c r="R17" s="52"/>
      <c r="S17" s="51"/>
      <c r="T17" s="51"/>
      <c r="U17" s="51"/>
      <c r="V17" s="51"/>
      <c r="W17" s="51"/>
      <c r="X17" s="51"/>
      <c r="Y17" s="51"/>
      <c r="Z17" s="51"/>
      <c r="AB17" s="39" t="n">
        <v>18</v>
      </c>
      <c r="AC17" s="39" t="n">
        <v>17</v>
      </c>
      <c r="AD17" s="39" t="n">
        <v>18</v>
      </c>
      <c r="AE17" s="39" t="n">
        <v>18</v>
      </c>
      <c r="AF17" s="39" t="n">
        <v>18</v>
      </c>
      <c r="AG17" s="39" t="n">
        <v>18</v>
      </c>
    </row>
    <row r="18" customFormat="false" ht="15.75" hidden="false" customHeight="false" outlineLevel="0" collapsed="false">
      <c r="A18" s="35" t="n">
        <v>300100</v>
      </c>
      <c r="B18" s="35" t="n">
        <f aca="false">VALUE(CONCATENATE($A$2, $C$4, C18))</f>
        <v>36100010</v>
      </c>
      <c r="C18" s="35" t="n">
        <v>100010</v>
      </c>
      <c r="D18" s="35"/>
      <c r="E18" s="48" t="s">
        <v>39</v>
      </c>
      <c r="F18" s="33" t="s">
        <v>24</v>
      </c>
      <c r="G18" s="49" t="n">
        <f aca="false">SUM(G31, G44)</f>
        <v>3</v>
      </c>
      <c r="H18" s="49" t="n">
        <f aca="false">SUM(H31, H44)</f>
        <v>3</v>
      </c>
      <c r="I18" s="49" t="n">
        <f aca="false">SUM(I31, I44)</f>
        <v>3</v>
      </c>
      <c r="J18" s="49" t="n">
        <f aca="false">SUM(J31, J44)</f>
        <v>3</v>
      </c>
      <c r="K18" s="49" t="n">
        <f aca="false">SUM(K31, K44)</f>
        <v>3</v>
      </c>
      <c r="L18" s="49" t="n">
        <f aca="false">SUM(L31, L44)</f>
        <v>3</v>
      </c>
      <c r="M18" s="49" t="n">
        <f aca="false">SUM(M31, M44)</f>
        <v>4</v>
      </c>
      <c r="R18" s="52"/>
      <c r="S18" s="51"/>
      <c r="T18" s="51"/>
      <c r="U18" s="51"/>
      <c r="V18" s="51"/>
      <c r="W18" s="51"/>
      <c r="X18" s="51"/>
      <c r="Y18" s="51"/>
      <c r="Z18" s="51"/>
      <c r="AB18" s="39" t="n">
        <v>3</v>
      </c>
      <c r="AC18" s="39" t="n">
        <v>3</v>
      </c>
      <c r="AD18" s="39" t="n">
        <v>3</v>
      </c>
      <c r="AE18" s="39" t="n">
        <v>3</v>
      </c>
      <c r="AF18" s="39" t="n">
        <v>3</v>
      </c>
      <c r="AG18" s="39" t="n">
        <v>3</v>
      </c>
    </row>
    <row r="19" customFormat="false" ht="31.5" hidden="false" customHeight="false" outlineLevel="0" collapsed="false">
      <c r="A19" s="35" t="n">
        <v>300110</v>
      </c>
      <c r="B19" s="35" t="n">
        <f aca="false">VALUE(CONCATENATE($A$2, $C$4, C19))</f>
        <v>36100011</v>
      </c>
      <c r="C19" s="35" t="n">
        <v>100011</v>
      </c>
      <c r="D19" s="35"/>
      <c r="E19" s="48" t="s">
        <v>40</v>
      </c>
      <c r="F19" s="33" t="s">
        <v>24</v>
      </c>
      <c r="G19" s="49" t="n">
        <f aca="false">SUM(G32, G45)</f>
        <v>98</v>
      </c>
      <c r="H19" s="49" t="n">
        <f aca="false">SUM(H32, H45)</f>
        <v>98</v>
      </c>
      <c r="I19" s="49" t="n">
        <f aca="false">SUM(I32, I45)</f>
        <v>101</v>
      </c>
      <c r="J19" s="49" t="n">
        <f aca="false">SUM(J32, J45)</f>
        <v>101</v>
      </c>
      <c r="K19" s="49" t="n">
        <f aca="false">SUM(K32, K45)</f>
        <v>102</v>
      </c>
      <c r="L19" s="49" t="n">
        <f aca="false">SUM(L32, L45)</f>
        <v>105</v>
      </c>
      <c r="M19" s="49" t="n">
        <f aca="false">SUM(M32, M45)</f>
        <v>106</v>
      </c>
      <c r="R19" s="52"/>
      <c r="S19" s="51"/>
      <c r="T19" s="51"/>
      <c r="U19" s="51"/>
      <c r="V19" s="51"/>
      <c r="W19" s="51"/>
      <c r="X19" s="51"/>
      <c r="Y19" s="51"/>
      <c r="Z19" s="51"/>
      <c r="AB19" s="39" t="n">
        <v>98</v>
      </c>
      <c r="AC19" s="39" t="n">
        <v>98</v>
      </c>
      <c r="AD19" s="39" t="n">
        <v>99</v>
      </c>
      <c r="AE19" s="39" t="n">
        <v>99</v>
      </c>
      <c r="AF19" s="39" t="n">
        <v>100</v>
      </c>
      <c r="AG19" s="39" t="n">
        <v>100</v>
      </c>
    </row>
    <row r="20" customFormat="false" ht="31.5" hidden="false" customHeight="false" outlineLevel="0" collapsed="false">
      <c r="A20" s="35" t="n">
        <v>300120</v>
      </c>
      <c r="B20" s="35" t="n">
        <f aca="false">VALUE(CONCATENATE($A$2, $C$4, C20))</f>
        <v>36100012</v>
      </c>
      <c r="C20" s="35" t="n">
        <v>100012</v>
      </c>
      <c r="D20" s="35"/>
      <c r="E20" s="48" t="s">
        <v>41</v>
      </c>
      <c r="F20" s="33" t="s">
        <v>24</v>
      </c>
      <c r="G20" s="49" t="n">
        <f aca="false">SUM(G33, G46)</f>
        <v>16</v>
      </c>
      <c r="H20" s="49" t="n">
        <f aca="false">SUM(H33, H46)</f>
        <v>14</v>
      </c>
      <c r="I20" s="49" t="n">
        <f aca="false">SUM(I33, I46)</f>
        <v>16</v>
      </c>
      <c r="J20" s="49" t="n">
        <f aca="false">SUM(J33, J46)</f>
        <v>16</v>
      </c>
      <c r="K20" s="49" t="n">
        <f aca="false">SUM(K33, K46)</f>
        <v>16</v>
      </c>
      <c r="L20" s="49" t="n">
        <f aca="false">SUM(L33, L46)</f>
        <v>16</v>
      </c>
      <c r="M20" s="49" t="n">
        <f aca="false">SUM(M33, M46)</f>
        <v>16</v>
      </c>
      <c r="R20" s="52"/>
      <c r="S20" s="51"/>
      <c r="T20" s="51"/>
      <c r="U20" s="51"/>
      <c r="V20" s="51"/>
      <c r="W20" s="51"/>
      <c r="X20" s="51"/>
      <c r="Y20" s="51"/>
      <c r="Z20" s="51"/>
      <c r="AB20" s="39" t="n">
        <v>16</v>
      </c>
      <c r="AC20" s="39" t="n">
        <v>14</v>
      </c>
      <c r="AD20" s="39" t="n">
        <v>14</v>
      </c>
      <c r="AE20" s="39" t="n">
        <v>15</v>
      </c>
      <c r="AF20" s="39" t="n">
        <v>15</v>
      </c>
      <c r="AG20" s="39" t="n">
        <v>15</v>
      </c>
    </row>
    <row r="21" customFormat="false" ht="15.75" hidden="false" customHeight="false" outlineLevel="0" collapsed="false">
      <c r="A21" s="35" t="n">
        <v>300130</v>
      </c>
      <c r="B21" s="35" t="n">
        <f aca="false">VALUE(CONCATENATE($A$2, $C$4, C21))</f>
        <v>36100013</v>
      </c>
      <c r="C21" s="35" t="n">
        <v>100013</v>
      </c>
      <c r="D21" s="35"/>
      <c r="E21" s="48" t="s">
        <v>42</v>
      </c>
      <c r="F21" s="33" t="s">
        <v>24</v>
      </c>
      <c r="G21" s="49" t="n">
        <f aca="false">SUM(G34, G47)</f>
        <v>22</v>
      </c>
      <c r="H21" s="49" t="n">
        <f aca="false">SUM(H34, H47)</f>
        <v>21</v>
      </c>
      <c r="I21" s="49" t="n">
        <f aca="false">SUM(I34, I47)</f>
        <v>26</v>
      </c>
      <c r="J21" s="49" t="n">
        <f aca="false">SUM(J34, J47)</f>
        <v>27</v>
      </c>
      <c r="K21" s="49" t="n">
        <f aca="false">SUM(K34, K47)</f>
        <v>27</v>
      </c>
      <c r="L21" s="49" t="n">
        <f aca="false">SUM(L34, L47)</f>
        <v>27</v>
      </c>
      <c r="M21" s="49" t="n">
        <f aca="false">SUM(M34, M47)</f>
        <v>28</v>
      </c>
      <c r="R21" s="52"/>
      <c r="S21" s="51"/>
      <c r="T21" s="51"/>
      <c r="U21" s="51"/>
      <c r="V21" s="51"/>
      <c r="W21" s="51"/>
      <c r="X21" s="51"/>
      <c r="Y21" s="51"/>
      <c r="Z21" s="51"/>
      <c r="AB21" s="39" t="n">
        <v>22</v>
      </c>
      <c r="AC21" s="39" t="n">
        <v>21</v>
      </c>
      <c r="AD21" s="39" t="n">
        <v>22</v>
      </c>
      <c r="AE21" s="39" t="n">
        <v>22</v>
      </c>
      <c r="AF21" s="39" t="n">
        <v>22</v>
      </c>
      <c r="AG21" s="39" t="n">
        <v>22</v>
      </c>
    </row>
    <row r="22" customFormat="false" ht="15.75" hidden="false" customHeight="false" outlineLevel="0" collapsed="false">
      <c r="A22" s="35" t="n">
        <v>300140</v>
      </c>
      <c r="B22" s="44"/>
      <c r="C22" s="35" t="n">
        <v>100014</v>
      </c>
      <c r="D22" s="44"/>
      <c r="E22" s="48"/>
      <c r="F22" s="33"/>
      <c r="G22" s="49"/>
      <c r="H22" s="53"/>
      <c r="I22" s="53"/>
      <c r="J22" s="53"/>
      <c r="K22" s="53"/>
      <c r="L22" s="53"/>
      <c r="M22" s="53"/>
      <c r="R22" s="7"/>
      <c r="AB22" s="39"/>
      <c r="AC22" s="39"/>
      <c r="AD22" s="39"/>
      <c r="AE22" s="39"/>
      <c r="AF22" s="39"/>
      <c r="AG22" s="39"/>
    </row>
    <row r="23" customFormat="false" ht="15" hidden="false" customHeight="false" outlineLevel="0" collapsed="false">
      <c r="A23" s="35" t="n">
        <v>300150</v>
      </c>
      <c r="B23" s="35" t="n">
        <f aca="false">VALUE(CONCATENATE($A$2, $C$4, C23))</f>
        <v>36100015</v>
      </c>
      <c r="C23" s="35" t="n">
        <v>100015</v>
      </c>
      <c r="D23" s="35"/>
      <c r="E23" s="54" t="s">
        <v>43</v>
      </c>
      <c r="F23" s="55" t="s">
        <v>24</v>
      </c>
      <c r="G23" s="56" t="n">
        <f aca="false">ROUND(SUM(G25:G34), 1)</f>
        <v>205</v>
      </c>
      <c r="H23" s="57" t="n">
        <f aca="false">ROUND(SUM(H25:H34), 1)</f>
        <v>200</v>
      </c>
      <c r="I23" s="57" t="n">
        <v>214</v>
      </c>
      <c r="J23" s="57" t="n">
        <v>216</v>
      </c>
      <c r="K23" s="57" t="n">
        <v>217</v>
      </c>
      <c r="L23" s="57" t="n">
        <v>220</v>
      </c>
      <c r="M23" s="58" t="n">
        <v>227</v>
      </c>
      <c r="R23" s="7"/>
      <c r="AB23" s="39" t="n">
        <v>205</v>
      </c>
      <c r="AC23" s="39" t="n">
        <v>200</v>
      </c>
      <c r="AD23" s="39" t="n">
        <v>203</v>
      </c>
      <c r="AE23" s="39" t="n">
        <v>204</v>
      </c>
      <c r="AF23" s="39" t="n">
        <v>206</v>
      </c>
      <c r="AG23" s="39" t="n">
        <v>206</v>
      </c>
    </row>
    <row r="24" customFormat="false" ht="86.8" hidden="false" customHeight="true" outlineLevel="0" collapsed="false">
      <c r="A24" s="35" t="n">
        <v>300160</v>
      </c>
      <c r="B24" s="59"/>
      <c r="C24" s="35" t="n">
        <v>100016</v>
      </c>
      <c r="D24" s="59"/>
      <c r="E24" s="60" t="s">
        <v>44</v>
      </c>
      <c r="F24" s="55"/>
      <c r="G24" s="46" t="n">
        <f aca="false">ROUND(SUM(G25:G34), 1)</f>
        <v>205</v>
      </c>
      <c r="H24" s="46" t="n">
        <f aca="false">ROUND(SUM(H25:H34), 1)</f>
        <v>200</v>
      </c>
      <c r="I24" s="46" t="n">
        <f aca="false">ROUND(SUM(I25:I34), 1)</f>
        <v>214</v>
      </c>
      <c r="J24" s="46" t="n">
        <f aca="false">ROUND(SUM(J25:J34), 1)</f>
        <v>216</v>
      </c>
      <c r="K24" s="46" t="n">
        <f aca="false">ROUND(SUM(K25:K34), 1)</f>
        <v>217</v>
      </c>
      <c r="L24" s="46" t="n">
        <f aca="false">ROUND(SUM(L25:L34), 1)</f>
        <v>220</v>
      </c>
      <c r="M24" s="46" t="n">
        <f aca="false">ROUND(SUM(M25:M34), 1)</f>
        <v>228</v>
      </c>
      <c r="R24" s="7"/>
      <c r="AB24" s="39"/>
      <c r="AC24" s="39"/>
      <c r="AD24" s="39"/>
      <c r="AE24" s="39"/>
      <c r="AF24" s="39"/>
      <c r="AG24" s="39"/>
    </row>
    <row r="25" customFormat="false" ht="15" hidden="false" customHeight="false" outlineLevel="0" collapsed="false">
      <c r="A25" s="35" t="n">
        <v>300170</v>
      </c>
      <c r="B25" s="35" t="n">
        <f aca="false">VALUE(CONCATENATE($A$2, $C$4, C25))</f>
        <v>36100017</v>
      </c>
      <c r="C25" s="35" t="n">
        <v>100017</v>
      </c>
      <c r="D25" s="35"/>
      <c r="E25" s="61" t="s">
        <v>32</v>
      </c>
      <c r="F25" s="55" t="s">
        <v>24</v>
      </c>
      <c r="G25" s="62" t="n">
        <f aca="false">IF(AB25="", "", AB25)</f>
        <v>3</v>
      </c>
      <c r="H25" s="62" t="n">
        <f aca="false">IF(AC25="", "", AC25)</f>
        <v>3</v>
      </c>
      <c r="I25" s="62" t="n">
        <f aca="false">IF(AD25="", "", AD25)</f>
        <v>3</v>
      </c>
      <c r="J25" s="62" t="n">
        <f aca="false">IF(AE25="", "", AE25)</f>
        <v>3</v>
      </c>
      <c r="K25" s="62" t="n">
        <f aca="false">IF(AF25="", "", AF25)</f>
        <v>3</v>
      </c>
      <c r="L25" s="62" t="n">
        <f aca="false">IF(AG25="", "", AG25)</f>
        <v>3</v>
      </c>
      <c r="M25" s="62" t="n">
        <v>3</v>
      </c>
      <c r="R25" s="7"/>
      <c r="AB25" s="39" t="n">
        <v>3</v>
      </c>
      <c r="AC25" s="39" t="n">
        <v>3</v>
      </c>
      <c r="AD25" s="39" t="n">
        <v>3</v>
      </c>
      <c r="AE25" s="39" t="n">
        <v>3</v>
      </c>
      <c r="AF25" s="39" t="n">
        <v>3</v>
      </c>
      <c r="AG25" s="39" t="n">
        <v>3</v>
      </c>
    </row>
    <row r="26" customFormat="false" ht="15" hidden="false" customHeight="false" outlineLevel="0" collapsed="false">
      <c r="A26" s="35" t="n">
        <v>300180</v>
      </c>
      <c r="B26" s="35" t="n">
        <f aca="false">VALUE(CONCATENATE($A$2, $C$4, C26))</f>
        <v>36100018</v>
      </c>
      <c r="C26" s="35" t="n">
        <v>100018</v>
      </c>
      <c r="D26" s="35"/>
      <c r="E26" s="61" t="s">
        <v>34</v>
      </c>
      <c r="F26" s="55" t="s">
        <v>24</v>
      </c>
      <c r="G26" s="62" t="n">
        <f aca="false">IF(AB26="", "", AB26)</f>
        <v>32</v>
      </c>
      <c r="H26" s="62" t="n">
        <f aca="false">IF(AC26="", "", AC26)</f>
        <v>32</v>
      </c>
      <c r="I26" s="62" t="n">
        <v>34</v>
      </c>
      <c r="J26" s="62" t="n">
        <v>34</v>
      </c>
      <c r="K26" s="62" t="n">
        <v>34</v>
      </c>
      <c r="L26" s="62" t="n">
        <v>34</v>
      </c>
      <c r="M26" s="62" t="n">
        <v>36</v>
      </c>
      <c r="R26" s="7"/>
      <c r="AB26" s="39" t="n">
        <v>32</v>
      </c>
      <c r="AC26" s="39" t="n">
        <v>32</v>
      </c>
      <c r="AD26" s="39" t="n">
        <v>33</v>
      </c>
      <c r="AE26" s="39" t="n">
        <v>32</v>
      </c>
      <c r="AF26" s="39" t="n">
        <v>33</v>
      </c>
      <c r="AG26" s="39" t="n">
        <v>33</v>
      </c>
    </row>
    <row r="27" customFormat="false" ht="39.55" hidden="false" customHeight="false" outlineLevel="0" collapsed="false">
      <c r="A27" s="35" t="n">
        <v>300190</v>
      </c>
      <c r="B27" s="35" t="n">
        <f aca="false">VALUE(CONCATENATE($A$2, $C$4, C27))</f>
        <v>36100019</v>
      </c>
      <c r="C27" s="35" t="n">
        <v>100019</v>
      </c>
      <c r="D27" s="35"/>
      <c r="E27" s="61" t="s">
        <v>35</v>
      </c>
      <c r="F27" s="55" t="s">
        <v>24</v>
      </c>
      <c r="G27" s="62" t="str">
        <f aca="false">IF(AB27="", "", AB27)</f>
        <v/>
      </c>
      <c r="H27" s="62" t="str">
        <f aca="false">IF(AC27="", "", AC27)</f>
        <v/>
      </c>
      <c r="I27" s="62" t="str">
        <f aca="false">IF(AD27="", "", AD27)</f>
        <v/>
      </c>
      <c r="J27" s="62" t="str">
        <f aca="false">IF(AE27="", "", AE27)</f>
        <v/>
      </c>
      <c r="K27" s="62" t="str">
        <f aca="false">IF(AF27="", "", AF27)</f>
        <v/>
      </c>
      <c r="L27" s="62" t="str">
        <f aca="false">IF(AG27="", "", AG27)</f>
        <v/>
      </c>
      <c r="M27" s="62" t="str">
        <f aca="false">IF(AH27="", "", AH27)</f>
        <v/>
      </c>
      <c r="R27" s="7"/>
      <c r="AB27" s="39"/>
      <c r="AC27" s="39"/>
      <c r="AD27" s="39"/>
      <c r="AE27" s="39"/>
      <c r="AF27" s="39"/>
      <c r="AG27" s="39"/>
    </row>
    <row r="28" customFormat="false" ht="15" hidden="false" customHeight="false" outlineLevel="0" collapsed="false">
      <c r="A28" s="35" t="n">
        <v>300200</v>
      </c>
      <c r="B28" s="35" t="n">
        <f aca="false">VALUE(CONCATENATE($A$2, $C$4, C28))</f>
        <v>36100020</v>
      </c>
      <c r="C28" s="35" t="n">
        <v>100020</v>
      </c>
      <c r="D28" s="35"/>
      <c r="E28" s="61" t="s">
        <v>36</v>
      </c>
      <c r="F28" s="55" t="s">
        <v>24</v>
      </c>
      <c r="G28" s="62" t="n">
        <f aca="false">IF(AB28="", "", AB28)</f>
        <v>9</v>
      </c>
      <c r="H28" s="62" t="n">
        <f aca="false">IF(AC28="", "", AC28)</f>
        <v>8</v>
      </c>
      <c r="I28" s="62" t="n">
        <v>10</v>
      </c>
      <c r="J28" s="62" t="n">
        <v>10</v>
      </c>
      <c r="K28" s="62" t="n">
        <v>10</v>
      </c>
      <c r="L28" s="62" t="n">
        <v>10</v>
      </c>
      <c r="M28" s="62" t="n">
        <v>12</v>
      </c>
      <c r="R28" s="7"/>
      <c r="AB28" s="39" t="n">
        <v>9</v>
      </c>
      <c r="AC28" s="39" t="n">
        <v>8</v>
      </c>
      <c r="AD28" s="39" t="n">
        <v>8</v>
      </c>
      <c r="AE28" s="39" t="n">
        <v>9</v>
      </c>
      <c r="AF28" s="39" t="n">
        <v>9</v>
      </c>
      <c r="AG28" s="39" t="n">
        <v>9</v>
      </c>
    </row>
    <row r="29" customFormat="false" ht="26.85" hidden="false" customHeight="false" outlineLevel="0" collapsed="false">
      <c r="A29" s="35" t="n">
        <v>300210</v>
      </c>
      <c r="B29" s="35" t="n">
        <f aca="false">VALUE(CONCATENATE($A$2, $C$4, C29))</f>
        <v>36100021</v>
      </c>
      <c r="C29" s="35" t="n">
        <v>100021</v>
      </c>
      <c r="D29" s="35"/>
      <c r="E29" s="61" t="s">
        <v>37</v>
      </c>
      <c r="F29" s="55" t="s">
        <v>24</v>
      </c>
      <c r="G29" s="62" t="n">
        <f aca="false">IF(AB29="", "", AB29)</f>
        <v>6</v>
      </c>
      <c r="H29" s="62" t="n">
        <f aca="false">IF(AC29="", "", AC29)</f>
        <v>6</v>
      </c>
      <c r="I29" s="62" t="n">
        <f aca="false">IF(AD29="", "", AD29)</f>
        <v>6</v>
      </c>
      <c r="J29" s="62" t="n">
        <f aca="false">IF(AE29="", "", AE29)</f>
        <v>6</v>
      </c>
      <c r="K29" s="62" t="n">
        <f aca="false">IF(AF29="", "", AF29)</f>
        <v>6</v>
      </c>
      <c r="L29" s="62" t="n">
        <f aca="false">IF(AG29="", "", AG29)</f>
        <v>6</v>
      </c>
      <c r="M29" s="62" t="n">
        <v>6</v>
      </c>
      <c r="R29" s="7"/>
      <c r="AB29" s="39" t="n">
        <v>6</v>
      </c>
      <c r="AC29" s="39" t="n">
        <v>6</v>
      </c>
      <c r="AD29" s="39" t="n">
        <v>6</v>
      </c>
      <c r="AE29" s="39" t="n">
        <v>6</v>
      </c>
      <c r="AF29" s="39" t="n">
        <v>6</v>
      </c>
      <c r="AG29" s="39" t="n">
        <v>6</v>
      </c>
    </row>
    <row r="30" customFormat="false" ht="15" hidden="false" customHeight="false" outlineLevel="0" collapsed="false">
      <c r="A30" s="35" t="n">
        <v>300220</v>
      </c>
      <c r="B30" s="35" t="n">
        <f aca="false">VALUE(CONCATENATE($A$2, $C$4, C30))</f>
        <v>36100022</v>
      </c>
      <c r="C30" s="35" t="n">
        <v>100022</v>
      </c>
      <c r="D30" s="35"/>
      <c r="E30" s="61" t="s">
        <v>38</v>
      </c>
      <c r="F30" s="55" t="s">
        <v>24</v>
      </c>
      <c r="G30" s="62" t="n">
        <f aca="false">IF(AB30="", "", AB30)</f>
        <v>18</v>
      </c>
      <c r="H30" s="62" t="n">
        <f aca="false">IF(AC30="", "", AC30)</f>
        <v>17</v>
      </c>
      <c r="I30" s="62" t="n">
        <f aca="false">IF(AD30="", "", AD30)</f>
        <v>18</v>
      </c>
      <c r="J30" s="62" t="n">
        <f aca="false">IF(AE30="", "", AE30)</f>
        <v>18</v>
      </c>
      <c r="K30" s="62" t="n">
        <f aca="false">IF(AF30="", "", AF30)</f>
        <v>18</v>
      </c>
      <c r="L30" s="62" t="n">
        <f aca="false">IF(AG30="", "", AG30)</f>
        <v>18</v>
      </c>
      <c r="M30" s="62" t="n">
        <v>19</v>
      </c>
      <c r="R30" s="7"/>
      <c r="AB30" s="39" t="n">
        <v>18</v>
      </c>
      <c r="AC30" s="39" t="n">
        <v>17</v>
      </c>
      <c r="AD30" s="39" t="n">
        <v>18</v>
      </c>
      <c r="AE30" s="39" t="n">
        <v>18</v>
      </c>
      <c r="AF30" s="39" t="n">
        <v>18</v>
      </c>
      <c r="AG30" s="39" t="n">
        <v>18</v>
      </c>
    </row>
    <row r="31" customFormat="false" ht="26.85" hidden="false" customHeight="false" outlineLevel="0" collapsed="false">
      <c r="A31" s="35" t="n">
        <v>300230</v>
      </c>
      <c r="B31" s="35" t="n">
        <f aca="false">VALUE(CONCATENATE($A$2, $C$4, C31))</f>
        <v>36100023</v>
      </c>
      <c r="C31" s="35" t="n">
        <v>100023</v>
      </c>
      <c r="D31" s="35"/>
      <c r="E31" s="61" t="s">
        <v>39</v>
      </c>
      <c r="F31" s="55" t="s">
        <v>24</v>
      </c>
      <c r="G31" s="62" t="n">
        <f aca="false">IF(AB31="", "", AB31)</f>
        <v>3</v>
      </c>
      <c r="H31" s="62" t="n">
        <f aca="false">IF(AC31="", "", AC31)</f>
        <v>3</v>
      </c>
      <c r="I31" s="62" t="n">
        <f aca="false">IF(AD31="", "", AD31)</f>
        <v>3</v>
      </c>
      <c r="J31" s="62" t="n">
        <f aca="false">IF(AE31="", "", AE31)</f>
        <v>3</v>
      </c>
      <c r="K31" s="62" t="n">
        <f aca="false">IF(AF31="", "", AF31)</f>
        <v>3</v>
      </c>
      <c r="L31" s="62" t="n">
        <f aca="false">IF(AG31="", "", AG31)</f>
        <v>3</v>
      </c>
      <c r="M31" s="62" t="n">
        <v>4</v>
      </c>
      <c r="R31" s="7"/>
      <c r="AB31" s="39" t="n">
        <v>3</v>
      </c>
      <c r="AC31" s="39" t="n">
        <v>3</v>
      </c>
      <c r="AD31" s="39" t="n">
        <v>3</v>
      </c>
      <c r="AE31" s="39" t="n">
        <v>3</v>
      </c>
      <c r="AF31" s="39" t="n">
        <v>3</v>
      </c>
      <c r="AG31" s="39" t="n">
        <v>3</v>
      </c>
    </row>
    <row r="32" customFormat="false" ht="26.85" hidden="false" customHeight="false" outlineLevel="0" collapsed="false">
      <c r="A32" s="35" t="n">
        <v>300240</v>
      </c>
      <c r="B32" s="35" t="n">
        <f aca="false">VALUE(CONCATENATE($A$2, $C$4, C32))</f>
        <v>36100024</v>
      </c>
      <c r="C32" s="35" t="n">
        <v>100024</v>
      </c>
      <c r="D32" s="35"/>
      <c r="E32" s="61" t="s">
        <v>40</v>
      </c>
      <c r="F32" s="55" t="s">
        <v>24</v>
      </c>
      <c r="G32" s="62" t="n">
        <f aca="false">IF(AB32="", "", AB32)</f>
        <v>96</v>
      </c>
      <c r="H32" s="62" t="n">
        <f aca="false">IF(AC32="", "", AC32)</f>
        <v>96</v>
      </c>
      <c r="I32" s="62" t="n">
        <v>98</v>
      </c>
      <c r="J32" s="62" t="n">
        <v>99</v>
      </c>
      <c r="K32" s="62" t="n">
        <v>100</v>
      </c>
      <c r="L32" s="62" t="n">
        <v>103</v>
      </c>
      <c r="M32" s="62" t="n">
        <v>104</v>
      </c>
      <c r="R32" s="7"/>
      <c r="AB32" s="39" t="n">
        <v>96</v>
      </c>
      <c r="AC32" s="39" t="n">
        <v>96</v>
      </c>
      <c r="AD32" s="39" t="n">
        <v>96</v>
      </c>
      <c r="AE32" s="39" t="n">
        <v>96</v>
      </c>
      <c r="AF32" s="39" t="n">
        <v>97</v>
      </c>
      <c r="AG32" s="39" t="n">
        <v>97</v>
      </c>
    </row>
    <row r="33" customFormat="false" ht="26.85" hidden="false" customHeight="false" outlineLevel="0" collapsed="false">
      <c r="A33" s="35" t="n">
        <v>300250</v>
      </c>
      <c r="B33" s="35" t="n">
        <f aca="false">VALUE(CONCATENATE($A$2, $C$4, C33))</f>
        <v>36100025</v>
      </c>
      <c r="C33" s="35" t="n">
        <v>100025</v>
      </c>
      <c r="D33" s="35"/>
      <c r="E33" s="61" t="s">
        <v>41</v>
      </c>
      <c r="F33" s="55" t="s">
        <v>24</v>
      </c>
      <c r="G33" s="62" t="n">
        <f aca="false">IF(AB33="", "", AB33)</f>
        <v>16</v>
      </c>
      <c r="H33" s="62" t="n">
        <f aca="false">IF(AC33="", "", AC33)</f>
        <v>14</v>
      </c>
      <c r="I33" s="62" t="n">
        <v>16</v>
      </c>
      <c r="J33" s="62" t="n">
        <v>16</v>
      </c>
      <c r="K33" s="62" t="n">
        <v>16</v>
      </c>
      <c r="L33" s="62" t="n">
        <v>16</v>
      </c>
      <c r="M33" s="62" t="n">
        <v>16</v>
      </c>
      <c r="R33" s="7"/>
      <c r="AB33" s="39" t="n">
        <v>16</v>
      </c>
      <c r="AC33" s="39" t="n">
        <v>14</v>
      </c>
      <c r="AD33" s="39" t="n">
        <v>14</v>
      </c>
      <c r="AE33" s="39" t="n">
        <v>15</v>
      </c>
      <c r="AF33" s="39" t="n">
        <v>15</v>
      </c>
      <c r="AG33" s="39" t="n">
        <v>15</v>
      </c>
    </row>
    <row r="34" customFormat="false" ht="15" hidden="false" customHeight="false" outlineLevel="0" collapsed="false">
      <c r="A34" s="35" t="n">
        <v>300260</v>
      </c>
      <c r="B34" s="35" t="n">
        <f aca="false">VALUE(CONCATENATE($A$2, $C$4, C34))</f>
        <v>36100026</v>
      </c>
      <c r="C34" s="35" t="n">
        <v>100026</v>
      </c>
      <c r="D34" s="35"/>
      <c r="E34" s="61" t="s">
        <v>42</v>
      </c>
      <c r="F34" s="55" t="s">
        <v>24</v>
      </c>
      <c r="G34" s="62" t="n">
        <f aca="false">IF(AB34="", "", AB34)</f>
        <v>22</v>
      </c>
      <c r="H34" s="62" t="n">
        <f aca="false">IF(AC34="", "", AC34)</f>
        <v>21</v>
      </c>
      <c r="I34" s="62" t="n">
        <v>26</v>
      </c>
      <c r="J34" s="62" t="n">
        <v>27</v>
      </c>
      <c r="K34" s="62" t="n">
        <v>27</v>
      </c>
      <c r="L34" s="62" t="n">
        <v>27</v>
      </c>
      <c r="M34" s="62" t="n">
        <v>28</v>
      </c>
      <c r="R34" s="7"/>
      <c r="AB34" s="39" t="n">
        <v>22</v>
      </c>
      <c r="AC34" s="39" t="n">
        <v>21</v>
      </c>
      <c r="AD34" s="39" t="n">
        <v>22</v>
      </c>
      <c r="AE34" s="39" t="n">
        <v>22</v>
      </c>
      <c r="AF34" s="39" t="n">
        <v>22</v>
      </c>
      <c r="AG34" s="39" t="n">
        <v>22</v>
      </c>
    </row>
    <row r="35" customFormat="false" ht="15.75" hidden="false" customHeight="false" outlineLevel="0" collapsed="false">
      <c r="A35" s="35" t="n">
        <v>300270</v>
      </c>
      <c r="B35" s="44"/>
      <c r="C35" s="35" t="n">
        <v>100027</v>
      </c>
      <c r="D35" s="44"/>
      <c r="E35" s="32"/>
      <c r="F35" s="33" t="s">
        <v>24</v>
      </c>
      <c r="G35" s="49"/>
      <c r="H35" s="53"/>
      <c r="I35" s="53"/>
      <c r="J35" s="53"/>
      <c r="K35" s="53"/>
      <c r="L35" s="53"/>
      <c r="M35" s="53"/>
      <c r="R35" s="7"/>
      <c r="AB35" s="39"/>
      <c r="AC35" s="39"/>
      <c r="AD35" s="39"/>
      <c r="AE35" s="39"/>
      <c r="AF35" s="39"/>
      <c r="AG35" s="39"/>
    </row>
    <row r="36" customFormat="false" ht="15" hidden="false" customHeight="false" outlineLevel="0" collapsed="false">
      <c r="A36" s="35" t="n">
        <v>300280</v>
      </c>
      <c r="B36" s="35" t="n">
        <f aca="false">VALUE(CONCATENATE($A$2, $C$4, C36))</f>
        <v>36100028</v>
      </c>
      <c r="C36" s="35" t="n">
        <v>100028</v>
      </c>
      <c r="D36" s="35"/>
      <c r="E36" s="63" t="s">
        <v>45</v>
      </c>
      <c r="F36" s="64" t="s">
        <v>24</v>
      </c>
      <c r="G36" s="57" t="n">
        <f aca="false">ROUND(SUM(G38:G47), 1)</f>
        <v>3</v>
      </c>
      <c r="H36" s="57" t="n">
        <f aca="false">ROUND(SUM(H38:H47), 1)</f>
        <v>3</v>
      </c>
      <c r="I36" s="57" t="n">
        <f aca="false">ROUND(SUM(I38:I47), 1)</f>
        <v>3</v>
      </c>
      <c r="J36" s="57" t="n">
        <v>2</v>
      </c>
      <c r="K36" s="57" t="n">
        <f aca="false">ROUND(SUM(K38:K47), 1)</f>
        <v>2</v>
      </c>
      <c r="L36" s="57" t="n">
        <f aca="false">ROUND(SUM(L38:L47), 1)</f>
        <v>2</v>
      </c>
      <c r="M36" s="65" t="n">
        <f aca="false">ROUND(SUM(M38:M47), 1)</f>
        <v>2</v>
      </c>
      <c r="R36" s="7"/>
      <c r="AB36" s="39" t="n">
        <v>3</v>
      </c>
      <c r="AC36" s="39" t="n">
        <v>3</v>
      </c>
      <c r="AD36" s="39" t="n">
        <v>3</v>
      </c>
      <c r="AE36" s="39" t="n">
        <v>3</v>
      </c>
      <c r="AF36" s="39" t="n">
        <v>3</v>
      </c>
      <c r="AG36" s="39" t="n">
        <v>3</v>
      </c>
    </row>
    <row r="37" customFormat="false" ht="86.15" hidden="false" customHeight="true" outlineLevel="0" collapsed="false">
      <c r="A37" s="35" t="n">
        <v>300290</v>
      </c>
      <c r="B37" s="66"/>
      <c r="C37" s="35" t="n">
        <v>100029</v>
      </c>
      <c r="D37" s="66"/>
      <c r="E37" s="67" t="s">
        <v>46</v>
      </c>
      <c r="F37" s="68"/>
      <c r="G37" s="46" t="n">
        <f aca="false">ROUND(SUM(G38:G47), 1)</f>
        <v>3</v>
      </c>
      <c r="H37" s="46" t="n">
        <f aca="false">ROUND(SUM(H38:H47), 1)</f>
        <v>3</v>
      </c>
      <c r="I37" s="46" t="n">
        <f aca="false">ROUND(SUM(I38:I47), 1)</f>
        <v>3</v>
      </c>
      <c r="J37" s="46" t="n">
        <f aca="false">ROUND(SUM(J38:J47), 1)</f>
        <v>2</v>
      </c>
      <c r="K37" s="46" t="n">
        <f aca="false">ROUND(SUM(K38:K47), 1)</f>
        <v>2</v>
      </c>
      <c r="L37" s="46" t="n">
        <f aca="false">ROUND(SUM(L38:L47), 1)</f>
        <v>2</v>
      </c>
      <c r="M37" s="46" t="n">
        <f aca="false">ROUND(SUM(M38:M47), 1)</f>
        <v>2</v>
      </c>
      <c r="R37" s="7"/>
      <c r="AB37" s="39"/>
      <c r="AC37" s="39"/>
      <c r="AD37" s="39"/>
      <c r="AE37" s="39"/>
      <c r="AF37" s="39"/>
      <c r="AG37" s="39"/>
    </row>
    <row r="38" customFormat="false" ht="15" hidden="false" customHeight="false" outlineLevel="0" collapsed="false">
      <c r="A38" s="35" t="n">
        <v>300300</v>
      </c>
      <c r="B38" s="35" t="n">
        <f aca="false">VALUE(CONCATENATE($A$2, $C$4, C38))</f>
        <v>36100030</v>
      </c>
      <c r="C38" s="35" t="n">
        <v>100030</v>
      </c>
      <c r="D38" s="35"/>
      <c r="E38" s="69" t="s">
        <v>32</v>
      </c>
      <c r="F38" s="64" t="s">
        <v>24</v>
      </c>
      <c r="G38" s="62" t="str">
        <f aca="false">IF(AB38="", "", AB38)</f>
        <v/>
      </c>
      <c r="H38" s="62" t="str">
        <f aca="false">IF(AC38="", "", AC38)</f>
        <v/>
      </c>
      <c r="I38" s="70" t="str">
        <f aca="false">IF(AD38="", "", AD38)</f>
        <v/>
      </c>
      <c r="J38" s="70" t="str">
        <f aca="false">IF(AE38="", "", AE38)</f>
        <v/>
      </c>
      <c r="K38" s="70" t="str">
        <f aca="false">IF(AF38="", "", AF38)</f>
        <v/>
      </c>
      <c r="L38" s="70" t="str">
        <f aca="false">IF(AG38="", "", AG38)</f>
        <v/>
      </c>
      <c r="M38" s="71"/>
      <c r="R38" s="7"/>
      <c r="AB38" s="39"/>
      <c r="AC38" s="39"/>
      <c r="AD38" s="39"/>
      <c r="AE38" s="39"/>
      <c r="AF38" s="39"/>
      <c r="AG38" s="39"/>
    </row>
    <row r="39" customFormat="false" ht="15" hidden="false" customHeight="false" outlineLevel="0" collapsed="false">
      <c r="A39" s="35" t="n">
        <v>300310</v>
      </c>
      <c r="B39" s="35" t="n">
        <f aca="false">VALUE(CONCATENATE($A$2, $C$4, C39))</f>
        <v>36100031</v>
      </c>
      <c r="C39" s="35" t="n">
        <v>100031</v>
      </c>
      <c r="D39" s="35"/>
      <c r="E39" s="69" t="s">
        <v>34</v>
      </c>
      <c r="F39" s="64" t="s">
        <v>24</v>
      </c>
      <c r="G39" s="62" t="n">
        <f aca="false">IF(AB39="", "", AB39)</f>
        <v>1</v>
      </c>
      <c r="H39" s="62" t="n">
        <f aca="false">IF(AC39="", "", AC39)</f>
        <v>1</v>
      </c>
      <c r="I39" s="70" t="n">
        <f aca="false">IF(AD39="", "", AD39)</f>
        <v>0</v>
      </c>
      <c r="J39" s="70" t="n">
        <f aca="false">IF(AE39="", "", AE39)</f>
        <v>0</v>
      </c>
      <c r="K39" s="70" t="n">
        <f aca="false">IF(AF39="", "", AF39)</f>
        <v>0</v>
      </c>
      <c r="L39" s="70" t="n">
        <f aca="false">IF(AG39="", "", AG39)</f>
        <v>0</v>
      </c>
      <c r="M39" s="70" t="n">
        <v>0</v>
      </c>
      <c r="R39" s="7"/>
      <c r="AB39" s="39" t="n">
        <v>1</v>
      </c>
      <c r="AC39" s="39" t="n">
        <v>1</v>
      </c>
      <c r="AD39" s="39" t="n">
        <v>0</v>
      </c>
      <c r="AE39" s="39" t="n">
        <v>0</v>
      </c>
      <c r="AF39" s="39" t="n">
        <v>0</v>
      </c>
      <c r="AG39" s="39" t="n">
        <v>0</v>
      </c>
    </row>
    <row r="40" customFormat="false" ht="39.55" hidden="false" customHeight="false" outlineLevel="0" collapsed="false">
      <c r="A40" s="35" t="n">
        <v>300320</v>
      </c>
      <c r="B40" s="35" t="n">
        <f aca="false">VALUE(CONCATENATE($A$2, $C$4, C40))</f>
        <v>36100032</v>
      </c>
      <c r="C40" s="35" t="n">
        <v>100032</v>
      </c>
      <c r="D40" s="35"/>
      <c r="E40" s="69" t="s">
        <v>35</v>
      </c>
      <c r="F40" s="64" t="s">
        <v>24</v>
      </c>
      <c r="G40" s="62" t="str">
        <f aca="false">IF(AB40="", "", AB40)</f>
        <v/>
      </c>
      <c r="H40" s="62" t="str">
        <f aca="false">IF(AC40="", "", AC40)</f>
        <v/>
      </c>
      <c r="I40" s="70" t="str">
        <f aca="false">IF(AD40="", "", AD40)</f>
        <v/>
      </c>
      <c r="J40" s="70" t="str">
        <f aca="false">IF(AE40="", "", AE40)</f>
        <v/>
      </c>
      <c r="K40" s="70" t="str">
        <f aca="false">IF(AF40="", "", AF40)</f>
        <v/>
      </c>
      <c r="L40" s="70" t="str">
        <f aca="false">IF(AG40="", "", AG40)</f>
        <v/>
      </c>
      <c r="M40" s="70" t="str">
        <f aca="false">IF(AH40="", "", AH40)</f>
        <v/>
      </c>
      <c r="R40" s="7"/>
      <c r="AB40" s="39"/>
      <c r="AC40" s="39"/>
      <c r="AD40" s="39"/>
      <c r="AE40" s="39"/>
      <c r="AF40" s="39"/>
      <c r="AG40" s="39"/>
    </row>
    <row r="41" customFormat="false" ht="15" hidden="false" customHeight="false" outlineLevel="0" collapsed="false">
      <c r="A41" s="35" t="n">
        <v>300330</v>
      </c>
      <c r="B41" s="35" t="n">
        <f aca="false">VALUE(CONCATENATE($A$2, $C$4, C41))</f>
        <v>36100033</v>
      </c>
      <c r="C41" s="35" t="n">
        <v>100033</v>
      </c>
      <c r="D41" s="35"/>
      <c r="E41" s="69" t="s">
        <v>36</v>
      </c>
      <c r="F41" s="64" t="s">
        <v>24</v>
      </c>
      <c r="G41" s="62" t="str">
        <f aca="false">IF(AB41="", "", AB41)</f>
        <v/>
      </c>
      <c r="H41" s="62" t="str">
        <f aca="false">IF(AC41="", "", AC41)</f>
        <v/>
      </c>
      <c r="I41" s="70" t="str">
        <f aca="false">IF(AD41="", "", AD41)</f>
        <v/>
      </c>
      <c r="J41" s="70" t="str">
        <f aca="false">IF(AE41="", "", AE41)</f>
        <v/>
      </c>
      <c r="K41" s="70" t="str">
        <f aca="false">IF(AF41="", "", AF41)</f>
        <v/>
      </c>
      <c r="L41" s="70" t="str">
        <f aca="false">IF(AG41="", "", AG41)</f>
        <v/>
      </c>
      <c r="M41" s="70" t="str">
        <f aca="false">IF(AH41="", "", AH41)</f>
        <v/>
      </c>
      <c r="R41" s="7"/>
      <c r="AB41" s="39"/>
      <c r="AC41" s="39"/>
      <c r="AD41" s="39"/>
      <c r="AE41" s="39"/>
      <c r="AF41" s="39"/>
      <c r="AG41" s="39"/>
    </row>
    <row r="42" customFormat="false" ht="26.85" hidden="false" customHeight="false" outlineLevel="0" collapsed="false">
      <c r="A42" s="35" t="n">
        <v>300340</v>
      </c>
      <c r="B42" s="35" t="n">
        <f aca="false">VALUE(CONCATENATE($A$2, $C$4, C42))</f>
        <v>36100034</v>
      </c>
      <c r="C42" s="35" t="n">
        <v>100034</v>
      </c>
      <c r="D42" s="35"/>
      <c r="E42" s="69" t="s">
        <v>37</v>
      </c>
      <c r="F42" s="64" t="s">
        <v>24</v>
      </c>
      <c r="G42" s="62" t="str">
        <f aca="false">IF(AB42="", "", AB42)</f>
        <v/>
      </c>
      <c r="H42" s="62" t="str">
        <f aca="false">IF(AC42="", "", AC42)</f>
        <v/>
      </c>
      <c r="I42" s="70" t="str">
        <f aca="false">IF(AD42="", "", AD42)</f>
        <v/>
      </c>
      <c r="J42" s="70" t="str">
        <f aca="false">IF(AE42="", "", AE42)</f>
        <v/>
      </c>
      <c r="K42" s="70" t="str">
        <f aca="false">IF(AF42="", "", AF42)</f>
        <v/>
      </c>
      <c r="L42" s="70" t="str">
        <f aca="false">IF(AG42="", "", AG42)</f>
        <v/>
      </c>
      <c r="M42" s="70" t="str">
        <f aca="false">IF(AH42="", "", AH42)</f>
        <v/>
      </c>
      <c r="R42" s="7"/>
      <c r="AB42" s="39"/>
      <c r="AC42" s="39"/>
      <c r="AD42" s="39"/>
      <c r="AE42" s="39"/>
      <c r="AF42" s="39"/>
      <c r="AG42" s="39"/>
    </row>
    <row r="43" customFormat="false" ht="15" hidden="false" customHeight="false" outlineLevel="0" collapsed="false">
      <c r="A43" s="35" t="n">
        <v>300350</v>
      </c>
      <c r="B43" s="35" t="n">
        <f aca="false">VALUE(CONCATENATE($A$2, $C$4, C43))</f>
        <v>36100035</v>
      </c>
      <c r="C43" s="35" t="n">
        <v>100035</v>
      </c>
      <c r="D43" s="35"/>
      <c r="E43" s="69" t="s">
        <v>38</v>
      </c>
      <c r="F43" s="64" t="s">
        <v>24</v>
      </c>
      <c r="G43" s="62" t="n">
        <f aca="false">IF(AB43="", "", AB43)</f>
        <v>0</v>
      </c>
      <c r="H43" s="62" t="n">
        <f aca="false">IF(AC43="", "", AC43)</f>
        <v>0</v>
      </c>
      <c r="I43" s="70" t="n">
        <f aca="false">IF(AD43="", "", AD43)</f>
        <v>0</v>
      </c>
      <c r="J43" s="70" t="n">
        <f aca="false">IF(AE43="", "", AE43)</f>
        <v>0</v>
      </c>
      <c r="K43" s="70" t="n">
        <f aca="false">IF(AF43="", "", AF43)</f>
        <v>0</v>
      </c>
      <c r="L43" s="70" t="n">
        <f aca="false">IF(AG43="", "", AG43)</f>
        <v>0</v>
      </c>
      <c r="M43" s="70" t="n">
        <v>0</v>
      </c>
      <c r="R43" s="7"/>
      <c r="AB43" s="39" t="n">
        <v>0</v>
      </c>
      <c r="AC43" s="39" t="n">
        <v>0</v>
      </c>
      <c r="AD43" s="39" t="n">
        <v>0</v>
      </c>
      <c r="AE43" s="39" t="n">
        <v>0</v>
      </c>
      <c r="AF43" s="39" t="n">
        <v>0</v>
      </c>
      <c r="AG43" s="39" t="n">
        <v>0</v>
      </c>
    </row>
    <row r="44" customFormat="false" ht="26.85" hidden="false" customHeight="false" outlineLevel="0" collapsed="false">
      <c r="A44" s="35" t="n">
        <v>300360</v>
      </c>
      <c r="B44" s="35" t="n">
        <f aca="false">VALUE(CONCATENATE($A$2, $C$4, C44))</f>
        <v>36100036</v>
      </c>
      <c r="C44" s="35" t="n">
        <v>100036</v>
      </c>
      <c r="D44" s="35"/>
      <c r="E44" s="69" t="s">
        <v>39</v>
      </c>
      <c r="F44" s="64"/>
      <c r="G44" s="62" t="str">
        <f aca="false">IF(AB44="", "", AB44)</f>
        <v/>
      </c>
      <c r="H44" s="62" t="str">
        <f aca="false">IF(AC44="", "", AC44)</f>
        <v/>
      </c>
      <c r="I44" s="70" t="str">
        <f aca="false">IF(AD44="", "", AD44)</f>
        <v/>
      </c>
      <c r="J44" s="70" t="str">
        <f aca="false">IF(AE44="", "", AE44)</f>
        <v/>
      </c>
      <c r="K44" s="70" t="str">
        <f aca="false">IF(AF44="", "", AF44)</f>
        <v/>
      </c>
      <c r="L44" s="70" t="str">
        <f aca="false">IF(AG44="", "", AG44)</f>
        <v/>
      </c>
      <c r="M44" s="70" t="str">
        <f aca="false">IF(AH44="", "", AH44)</f>
        <v/>
      </c>
      <c r="R44" s="7"/>
      <c r="AB44" s="39"/>
      <c r="AC44" s="39"/>
      <c r="AD44" s="39"/>
      <c r="AE44" s="39"/>
      <c r="AF44" s="39"/>
      <c r="AG44" s="39"/>
    </row>
    <row r="45" customFormat="false" ht="26.85" hidden="false" customHeight="false" outlineLevel="0" collapsed="false">
      <c r="A45" s="35" t="n">
        <v>300370</v>
      </c>
      <c r="B45" s="35" t="n">
        <f aca="false">VALUE(CONCATENATE($A$2, $C$4, C45))</f>
        <v>36100037</v>
      </c>
      <c r="C45" s="35" t="n">
        <v>100037</v>
      </c>
      <c r="D45" s="35"/>
      <c r="E45" s="69" t="s">
        <v>40</v>
      </c>
      <c r="F45" s="64" t="s">
        <v>24</v>
      </c>
      <c r="G45" s="62" t="n">
        <f aca="false">IF(AB45="", "", AB45)</f>
        <v>2</v>
      </c>
      <c r="H45" s="62" t="n">
        <f aca="false">IF(AC45="", "", AC45)</f>
        <v>2</v>
      </c>
      <c r="I45" s="70" t="n">
        <f aca="false">IF(AD45="", "", AD45)</f>
        <v>3</v>
      </c>
      <c r="J45" s="70" t="n">
        <v>2</v>
      </c>
      <c r="K45" s="70" t="n">
        <v>2</v>
      </c>
      <c r="L45" s="70" t="n">
        <v>2</v>
      </c>
      <c r="M45" s="70" t="n">
        <v>2</v>
      </c>
      <c r="R45" s="7"/>
      <c r="AB45" s="39" t="n">
        <v>2</v>
      </c>
      <c r="AC45" s="39" t="n">
        <v>2</v>
      </c>
      <c r="AD45" s="39" t="n">
        <v>3</v>
      </c>
      <c r="AE45" s="39" t="n">
        <v>3</v>
      </c>
      <c r="AF45" s="39" t="n">
        <v>3</v>
      </c>
      <c r="AG45" s="39" t="n">
        <v>3</v>
      </c>
    </row>
    <row r="46" customFormat="false" ht="26.85" hidden="false" customHeight="false" outlineLevel="0" collapsed="false">
      <c r="A46" s="35" t="n">
        <v>300380</v>
      </c>
      <c r="B46" s="35" t="n">
        <f aca="false">VALUE(CONCATENATE($A$2, $C$4, C46))</f>
        <v>36100038</v>
      </c>
      <c r="C46" s="35" t="n">
        <v>100038</v>
      </c>
      <c r="D46" s="35"/>
      <c r="E46" s="69" t="s">
        <v>41</v>
      </c>
      <c r="F46" s="64" t="s">
        <v>24</v>
      </c>
      <c r="G46" s="62" t="str">
        <f aca="false">IF(AB46="", "", AB46)</f>
        <v/>
      </c>
      <c r="H46" s="62" t="str">
        <f aca="false">IF(AC46="", "", AC46)</f>
        <v/>
      </c>
      <c r="I46" s="70" t="str">
        <f aca="false">IF(AD46="", "", AD46)</f>
        <v/>
      </c>
      <c r="J46" s="70" t="str">
        <f aca="false">IF(AE46="", "", AE46)</f>
        <v/>
      </c>
      <c r="K46" s="70" t="str">
        <f aca="false">IF(AF46="", "", AF46)</f>
        <v/>
      </c>
      <c r="L46" s="70" t="str">
        <f aca="false">IF(AG46="", "", AG46)</f>
        <v/>
      </c>
      <c r="M46" s="70" t="str">
        <f aca="false">IF(AH46="", "", AH46)</f>
        <v/>
      </c>
      <c r="R46" s="7"/>
      <c r="AB46" s="39"/>
      <c r="AC46" s="39"/>
      <c r="AD46" s="39"/>
      <c r="AE46" s="39"/>
      <c r="AF46" s="39"/>
      <c r="AG46" s="39"/>
    </row>
    <row r="47" customFormat="false" ht="15" hidden="false" customHeight="false" outlineLevel="0" collapsed="false">
      <c r="A47" s="35" t="n">
        <v>300390</v>
      </c>
      <c r="B47" s="35" t="n">
        <f aca="false">VALUE(CONCATENATE($A$2, $C$4, C47))</f>
        <v>36100039</v>
      </c>
      <c r="C47" s="35" t="n">
        <v>100039</v>
      </c>
      <c r="D47" s="35"/>
      <c r="E47" s="69" t="s">
        <v>42</v>
      </c>
      <c r="F47" s="64" t="s">
        <v>24</v>
      </c>
      <c r="G47" s="62" t="str">
        <f aca="false">IF(AB47="", "", AB47)</f>
        <v/>
      </c>
      <c r="H47" s="62" t="str">
        <f aca="false">IF(AC47="", "", AC47)</f>
        <v/>
      </c>
      <c r="I47" s="70" t="str">
        <f aca="false">IF(AD47="", "", AD47)</f>
        <v/>
      </c>
      <c r="J47" s="70" t="str">
        <f aca="false">IF(AE47="", "", AE47)</f>
        <v/>
      </c>
      <c r="K47" s="70" t="str">
        <f aca="false">IF(AF47="", "", AF47)</f>
        <v/>
      </c>
      <c r="L47" s="70" t="str">
        <f aca="false">IF(AG47="", "", AG47)</f>
        <v/>
      </c>
      <c r="M47" s="70" t="str">
        <f aca="false">IF(AH47="", "", AH47)</f>
        <v/>
      </c>
      <c r="R47" s="7"/>
      <c r="AB47" s="39"/>
      <c r="AC47" s="39"/>
      <c r="AD47" s="39"/>
      <c r="AE47" s="39"/>
      <c r="AF47" s="39"/>
      <c r="AG47" s="39"/>
    </row>
    <row r="48" customFormat="false" ht="15.75" hidden="false" customHeight="false" outlineLevel="0" collapsed="false">
      <c r="A48" s="35" t="n">
        <v>300400</v>
      </c>
      <c r="B48" s="44"/>
      <c r="C48" s="35" t="n">
        <v>100040</v>
      </c>
      <c r="D48" s="44"/>
      <c r="E48" s="32"/>
      <c r="F48" s="33"/>
      <c r="G48" s="49"/>
      <c r="H48" s="53"/>
      <c r="I48" s="53"/>
      <c r="J48" s="53"/>
      <c r="K48" s="53"/>
      <c r="L48" s="53"/>
      <c r="M48" s="53"/>
      <c r="R48" s="7"/>
      <c r="AB48" s="39"/>
      <c r="AC48" s="39"/>
      <c r="AD48" s="39"/>
      <c r="AE48" s="39"/>
      <c r="AF48" s="39"/>
      <c r="AG48" s="39"/>
    </row>
    <row r="49" customFormat="false" ht="15" hidden="false" customHeight="false" outlineLevel="0" collapsed="false">
      <c r="A49" s="35" t="n">
        <v>300410</v>
      </c>
      <c r="B49" s="35" t="n">
        <f aca="false">VALUE(CONCATENATE($A$2, $C$4, C49))</f>
        <v>36100041</v>
      </c>
      <c r="C49" s="35" t="n">
        <v>100041</v>
      </c>
      <c r="D49" s="35"/>
      <c r="E49" s="72" t="s">
        <v>47</v>
      </c>
      <c r="F49" s="73" t="s">
        <v>24</v>
      </c>
      <c r="G49" s="74" t="n">
        <f aca="false">ROUND(SUM(G51:G53), 1)</f>
        <v>1242</v>
      </c>
      <c r="H49" s="74" t="n">
        <f aca="false">ROUND(SUM(H51:H53), 1)</f>
        <v>1060</v>
      </c>
      <c r="I49" s="74" t="n">
        <v>1138</v>
      </c>
      <c r="J49" s="74" t="n">
        <v>1209</v>
      </c>
      <c r="K49" s="74" t="n">
        <v>1221</v>
      </c>
      <c r="L49" s="74" t="n">
        <v>1228</v>
      </c>
      <c r="M49" s="74" t="n">
        <v>1306</v>
      </c>
      <c r="R49" s="7"/>
      <c r="AB49" s="39" t="n">
        <v>1242</v>
      </c>
      <c r="AC49" s="39" t="n">
        <v>1060</v>
      </c>
      <c r="AD49" s="39" t="n">
        <v>1066</v>
      </c>
      <c r="AE49" s="39" t="n">
        <v>1137</v>
      </c>
      <c r="AF49" s="39" t="n">
        <v>1149</v>
      </c>
      <c r="AG49" s="39" t="n">
        <v>1152</v>
      </c>
    </row>
    <row r="50" customFormat="false" ht="64.9" hidden="false" customHeight="false" outlineLevel="0" collapsed="false">
      <c r="A50" s="35" t="n">
        <v>300420</v>
      </c>
      <c r="B50" s="44"/>
      <c r="C50" s="35" t="n">
        <v>100042</v>
      </c>
      <c r="D50" s="44"/>
      <c r="E50" s="75" t="s">
        <v>48</v>
      </c>
      <c r="F50" s="76"/>
      <c r="G50" s="46" t="n">
        <f aca="false">ROUND(SUM(G51, G52, G53), 1)</f>
        <v>1242</v>
      </c>
      <c r="H50" s="46" t="n">
        <f aca="false">ROUND(SUM(H51, H52, H53), 1)</f>
        <v>1060</v>
      </c>
      <c r="I50" s="46" t="n">
        <f aca="false">ROUND(SUM(I51, I52, I53), 1)</f>
        <v>1138</v>
      </c>
      <c r="J50" s="46" t="n">
        <f aca="false">ROUND(SUM(J51, J52, J53), 1)</f>
        <v>1209</v>
      </c>
      <c r="K50" s="46" t="n">
        <f aca="false">ROUND(SUM(K51, K52, K53), 1)</f>
        <v>1221</v>
      </c>
      <c r="L50" s="46" t="n">
        <f aca="false">ROUND(SUM(L51, L52, L53), 1)</f>
        <v>1228</v>
      </c>
      <c r="M50" s="46" t="n">
        <f aca="false">ROUND(SUM(M51, M52, M53), 1)</f>
        <v>1306</v>
      </c>
      <c r="N50" s="77"/>
      <c r="O50" s="78"/>
      <c r="P50" s="78"/>
      <c r="Q50" s="78"/>
      <c r="R50" s="7"/>
      <c r="AB50" s="39"/>
      <c r="AC50" s="39"/>
      <c r="AD50" s="39"/>
      <c r="AE50" s="39"/>
      <c r="AF50" s="39"/>
      <c r="AG50" s="39"/>
    </row>
    <row r="51" customFormat="false" ht="26.85" hidden="false" customHeight="false" outlineLevel="0" collapsed="false">
      <c r="A51" s="35" t="n">
        <v>300430</v>
      </c>
      <c r="B51" s="35" t="n">
        <f aca="false">VALUE(CONCATENATE($A$2, $C$4, C51))</f>
        <v>36100043</v>
      </c>
      <c r="C51" s="35" t="n">
        <v>100043</v>
      </c>
      <c r="D51" s="35"/>
      <c r="E51" s="79" t="s">
        <v>37</v>
      </c>
      <c r="F51" s="73" t="s">
        <v>24</v>
      </c>
      <c r="G51" s="62" t="n">
        <f aca="false">IF(AB51="", "", AB51)</f>
        <v>17</v>
      </c>
      <c r="H51" s="62" t="n">
        <f aca="false">IF(AC51="", "", AC51)</f>
        <v>17</v>
      </c>
      <c r="I51" s="62" t="n">
        <f aca="false">IF(AD51="", "", AD51)</f>
        <v>17</v>
      </c>
      <c r="J51" s="62" t="n">
        <f aca="false">IF(AE51="", "", AE51)</f>
        <v>17</v>
      </c>
      <c r="K51" s="62" t="n">
        <f aca="false">IF(AF51="", "", AF51)</f>
        <v>17</v>
      </c>
      <c r="L51" s="62" t="n">
        <f aca="false">IF(AG51="", "", AG51)</f>
        <v>17</v>
      </c>
      <c r="M51" s="62" t="n">
        <v>17</v>
      </c>
      <c r="R51" s="7"/>
      <c r="AB51" s="39" t="n">
        <v>17</v>
      </c>
      <c r="AC51" s="39" t="n">
        <v>17</v>
      </c>
      <c r="AD51" s="39" t="n">
        <v>17</v>
      </c>
      <c r="AE51" s="39" t="n">
        <v>17</v>
      </c>
      <c r="AF51" s="39" t="n">
        <v>17</v>
      </c>
      <c r="AG51" s="39" t="n">
        <v>17</v>
      </c>
    </row>
    <row r="52" customFormat="false" ht="26.85" hidden="false" customHeight="false" outlineLevel="0" collapsed="false">
      <c r="A52" s="35" t="n">
        <v>300440</v>
      </c>
      <c r="B52" s="35" t="n">
        <f aca="false">VALUE(CONCATENATE($A$2, $C$4, C52))</f>
        <v>36100044</v>
      </c>
      <c r="C52" s="35" t="n">
        <v>100044</v>
      </c>
      <c r="D52" s="35"/>
      <c r="E52" s="79" t="s">
        <v>40</v>
      </c>
      <c r="F52" s="73" t="s">
        <v>24</v>
      </c>
      <c r="G52" s="62" t="n">
        <f aca="false">IF(AB52="", "", AB52)</f>
        <v>650</v>
      </c>
      <c r="H52" s="62" t="n">
        <f aca="false">IF(AC52="", "", AC52)</f>
        <v>480</v>
      </c>
      <c r="I52" s="62" t="n">
        <v>519</v>
      </c>
      <c r="J52" s="62" t="n">
        <v>588</v>
      </c>
      <c r="K52" s="62" t="n">
        <v>568</v>
      </c>
      <c r="L52" s="62" t="n">
        <v>568</v>
      </c>
      <c r="M52" s="62" t="n">
        <v>607</v>
      </c>
      <c r="R52" s="7"/>
      <c r="AB52" s="39" t="n">
        <v>650</v>
      </c>
      <c r="AC52" s="39" t="n">
        <v>480</v>
      </c>
      <c r="AD52" s="39" t="n">
        <v>483</v>
      </c>
      <c r="AE52" s="39" t="n">
        <v>552</v>
      </c>
      <c r="AF52" s="39" t="n">
        <v>561</v>
      </c>
      <c r="AG52" s="39" t="n">
        <v>562</v>
      </c>
    </row>
    <row r="53" customFormat="false" ht="15" hidden="false" customHeight="false" outlineLevel="0" collapsed="false">
      <c r="A53" s="35" t="n">
        <v>300450</v>
      </c>
      <c r="B53" s="35" t="n">
        <f aca="false">VALUE(CONCATENATE($A$2, $C$4, C53))</f>
        <v>36100045</v>
      </c>
      <c r="C53" s="35" t="n">
        <v>100045</v>
      </c>
      <c r="D53" s="35"/>
      <c r="E53" s="79" t="s">
        <v>42</v>
      </c>
      <c r="F53" s="73" t="s">
        <v>24</v>
      </c>
      <c r="G53" s="62" t="n">
        <f aca="false">IF(AB53="", "", AB53)</f>
        <v>575</v>
      </c>
      <c r="H53" s="62" t="n">
        <f aca="false">IF(AC53="", "", AC53)</f>
        <v>563</v>
      </c>
      <c r="I53" s="62" t="n">
        <v>602</v>
      </c>
      <c r="J53" s="62" t="n">
        <v>604</v>
      </c>
      <c r="K53" s="62" t="n">
        <v>636</v>
      </c>
      <c r="L53" s="62" t="n">
        <v>643</v>
      </c>
      <c r="M53" s="62" t="n">
        <v>682</v>
      </c>
      <c r="R53" s="7"/>
      <c r="AB53" s="39" t="n">
        <v>575</v>
      </c>
      <c r="AC53" s="39" t="n">
        <v>563</v>
      </c>
      <c r="AD53" s="39" t="n">
        <v>566</v>
      </c>
      <c r="AE53" s="39" t="n">
        <v>568</v>
      </c>
      <c r="AF53" s="39" t="n">
        <v>571</v>
      </c>
      <c r="AG53" s="39" t="n">
        <v>573</v>
      </c>
    </row>
    <row r="54" customFormat="false" ht="15.75" hidden="false" customHeight="false" outlineLevel="0" collapsed="false">
      <c r="A54" s="35" t="n">
        <v>300460</v>
      </c>
      <c r="B54" s="33"/>
      <c r="C54" s="35" t="n">
        <v>100046</v>
      </c>
      <c r="D54" s="33"/>
      <c r="E54" s="48"/>
      <c r="F54" s="80"/>
      <c r="G54" s="49"/>
      <c r="H54" s="53"/>
      <c r="I54" s="53"/>
      <c r="J54" s="53"/>
      <c r="K54" s="53"/>
      <c r="L54" s="53"/>
      <c r="M54" s="53"/>
      <c r="R54" s="7"/>
      <c r="AB54" s="39"/>
      <c r="AC54" s="39"/>
      <c r="AD54" s="39"/>
      <c r="AE54" s="39"/>
      <c r="AF54" s="39"/>
      <c r="AG54" s="39"/>
    </row>
    <row r="55" customFormat="false" ht="47.25" hidden="false" customHeight="true" outlineLevel="0" collapsed="false">
      <c r="A55" s="35" t="n">
        <v>300470</v>
      </c>
      <c r="B55" s="35" t="n">
        <f aca="false">VALUE(CONCATENATE($A$2, $C$4, C55))</f>
        <v>36100047</v>
      </c>
      <c r="C55" s="35" t="n">
        <v>100047</v>
      </c>
      <c r="D55" s="35"/>
      <c r="E55" s="36" t="s">
        <v>49</v>
      </c>
      <c r="F55" s="33" t="s">
        <v>50</v>
      </c>
      <c r="G55" s="81" t="n">
        <f aca="false">ROUND(SUM(G71, G84), 3)</f>
        <v>1.159</v>
      </c>
      <c r="H55" s="81" t="n">
        <f aca="false">ROUND(SUM(H71, H84), 3)</f>
        <v>1.058</v>
      </c>
      <c r="I55" s="81" t="n">
        <f aca="false">ROUND(SUM(I71, I84), 3)</f>
        <v>1.146</v>
      </c>
      <c r="J55" s="81" t="n">
        <f aca="false">ROUND(SUM(J71, J84), 3)</f>
        <v>1.147</v>
      </c>
      <c r="K55" s="81" t="n">
        <f aca="false">ROUND(SUM(K71, K84), 3)</f>
        <v>1.156</v>
      </c>
      <c r="L55" s="81" t="n">
        <f aca="false">ROUND(SUM(L71, L84), 3)</f>
        <v>1.162</v>
      </c>
      <c r="M55" s="81" t="n">
        <f aca="false">ROUND(SUM(M71, M84), 3)</f>
        <v>1.162</v>
      </c>
      <c r="R55" s="82" t="s">
        <v>51</v>
      </c>
      <c r="S55" s="82"/>
      <c r="T55" s="82"/>
      <c r="U55" s="82"/>
      <c r="V55" s="82"/>
      <c r="W55" s="82"/>
      <c r="X55" s="82"/>
      <c r="Y55" s="82"/>
      <c r="Z55" s="82"/>
      <c r="AB55" s="39" t="n">
        <v>1.159</v>
      </c>
      <c r="AC55" s="39" t="n">
        <v>1.058</v>
      </c>
      <c r="AD55" s="39" t="n">
        <v>1.156</v>
      </c>
      <c r="AE55" s="39" t="n">
        <v>1.243</v>
      </c>
      <c r="AF55" s="39" t="n">
        <v>1.336</v>
      </c>
      <c r="AG55" s="39" t="n">
        <v>1.438</v>
      </c>
    </row>
    <row r="56" customFormat="false" ht="15.75" hidden="true" customHeight="false" outlineLevel="0" collapsed="false">
      <c r="A56" s="35" t="n">
        <v>300480</v>
      </c>
      <c r="B56" s="35" t="n">
        <f aca="false">VALUE(CONCATENATE($A$2, $C$4, C56))</f>
        <v>36100048</v>
      </c>
      <c r="C56" s="35" t="n">
        <v>100048</v>
      </c>
      <c r="D56" s="35"/>
      <c r="E56" s="83"/>
      <c r="F56" s="41"/>
      <c r="G56" s="84"/>
      <c r="H56" s="85"/>
      <c r="I56" s="85"/>
      <c r="J56" s="85"/>
      <c r="K56" s="85"/>
      <c r="L56" s="85"/>
      <c r="M56" s="49"/>
      <c r="R56" s="7"/>
      <c r="AB56" s="39"/>
      <c r="AC56" s="39"/>
      <c r="AD56" s="39"/>
      <c r="AE56" s="39"/>
      <c r="AF56" s="39"/>
      <c r="AG56" s="39"/>
    </row>
    <row r="57" customFormat="false" ht="15.75" hidden="true" customHeight="false" outlineLevel="0" collapsed="false">
      <c r="A57" s="35" t="n">
        <v>300490</v>
      </c>
      <c r="B57" s="35" t="n">
        <f aca="false">VALUE(CONCATENATE($A$2, $C$4, C57))</f>
        <v>36100049</v>
      </c>
      <c r="C57" s="35" t="n">
        <v>100049</v>
      </c>
      <c r="D57" s="35"/>
      <c r="E57" s="40"/>
      <c r="F57" s="41"/>
      <c r="G57" s="84"/>
      <c r="H57" s="84"/>
      <c r="I57" s="85"/>
      <c r="J57" s="85"/>
      <c r="K57" s="85"/>
      <c r="L57" s="85"/>
      <c r="M57" s="49"/>
      <c r="R57" s="7"/>
      <c r="AB57" s="39"/>
      <c r="AC57" s="39"/>
      <c r="AD57" s="39"/>
      <c r="AE57" s="39"/>
      <c r="AF57" s="39"/>
      <c r="AG57" s="39"/>
    </row>
    <row r="58" customFormat="false" ht="31.5" hidden="false" customHeight="false" outlineLevel="0" collapsed="false">
      <c r="A58" s="35" t="n">
        <v>300500</v>
      </c>
      <c r="B58" s="35" t="n">
        <f aca="false">VALUE(CONCATENATE($A$2, $C$4, C58))</f>
        <v>36100050</v>
      </c>
      <c r="C58" s="35" t="n">
        <v>100050</v>
      </c>
      <c r="D58" s="35"/>
      <c r="E58" s="40" t="s">
        <v>52</v>
      </c>
      <c r="F58" s="41" t="s">
        <v>27</v>
      </c>
      <c r="G58" s="42" t="n">
        <f aca="false">IF(AB58="", "", AB58)</f>
        <v>91.5</v>
      </c>
      <c r="H58" s="43" t="n">
        <f aca="false">IFERROR(ROUND(IF(G55=0, 0, H55/G55*100), 1), 0)</f>
        <v>91.3</v>
      </c>
      <c r="I58" s="43" t="n">
        <f aca="false">IFERROR(ROUND(IF(H55=0, 0, I55/H55*100), 1), 0)</f>
        <v>108.3</v>
      </c>
      <c r="J58" s="43" t="n">
        <f aca="false">IFERROR(ROUND(IF(I55=0, 0, J55/I55*100), 1), 0)</f>
        <v>100.1</v>
      </c>
      <c r="K58" s="43" t="n">
        <f aca="false">IFERROR(ROUND(IF(J55=0, 0, K55/J55*100), 1), 0)</f>
        <v>100.8</v>
      </c>
      <c r="L58" s="43" t="n">
        <f aca="false">IFERROR(ROUND(IF(K55=0, 0, L55/K55*100), 1), 0)</f>
        <v>100.5</v>
      </c>
      <c r="M58" s="43" t="n">
        <f aca="false">IFERROR(ROUND(IF(L55=0, 0, M55/L55*100), 1), 0)</f>
        <v>100</v>
      </c>
      <c r="R58" s="7"/>
      <c r="AB58" s="39" t="n">
        <v>91.5</v>
      </c>
      <c r="AC58" s="39" t="n">
        <v>91.3</v>
      </c>
      <c r="AD58" s="39" t="n">
        <v>109.3</v>
      </c>
      <c r="AE58" s="39" t="n">
        <v>107.5</v>
      </c>
      <c r="AF58" s="39" t="n">
        <v>107.5</v>
      </c>
      <c r="AG58" s="39" t="n">
        <v>107.6</v>
      </c>
    </row>
    <row r="59" customFormat="false" ht="94.5" hidden="false" customHeight="false" outlineLevel="0" collapsed="false">
      <c r="A59" s="35" t="n">
        <v>300510</v>
      </c>
      <c r="B59" s="33"/>
      <c r="C59" s="35" t="n">
        <v>100051</v>
      </c>
      <c r="D59" s="33"/>
      <c r="E59" s="45" t="s">
        <v>53</v>
      </c>
      <c r="F59" s="33"/>
      <c r="G59" s="86" t="n">
        <f aca="false">ROUND(SUM(G60, G61, G62, G63, G64, G65, G66, G67, G68, G69), 3)</f>
        <v>1.159</v>
      </c>
      <c r="H59" s="86" t="n">
        <f aca="false">ROUND(SUM(H60, H61, H62, H63, H64, H65, H66, H67, H68, H69), 3)</f>
        <v>1.058</v>
      </c>
      <c r="I59" s="86" t="n">
        <f aca="false">ROUND(SUM(I60, I61, I62, I63, I64, I65, I66, I67, I68, I69), 3)</f>
        <v>1.146</v>
      </c>
      <c r="J59" s="86" t="n">
        <f aca="false">ROUND(SUM(J60, J61, J62, J63, J64, J65, J66, J67, J68, J69), 3)</f>
        <v>1.147</v>
      </c>
      <c r="K59" s="86" t="n">
        <f aca="false">ROUND(SUM(K60, K61, K62, K63, K64, K65, K66, K67, K68, K69), 3)</f>
        <v>1.156</v>
      </c>
      <c r="L59" s="86" t="n">
        <f aca="false">ROUND(SUM(L60, L61, L62, L63, L64, L65, L66, L67, L68, L69), 3)</f>
        <v>1.162</v>
      </c>
      <c r="M59" s="86" t="n">
        <f aca="false">ROUND(SUM(M60, M61, M625, M63, M64, M65, M66, M67, M68, M69), 3)</f>
        <v>1.157</v>
      </c>
      <c r="R59" s="7"/>
      <c r="AB59" s="39"/>
      <c r="AC59" s="39"/>
      <c r="AD59" s="39"/>
      <c r="AE59" s="39"/>
      <c r="AF59" s="39"/>
      <c r="AG59" s="39"/>
    </row>
    <row r="60" customFormat="false" ht="15.75" hidden="false" customHeight="true" outlineLevel="0" collapsed="false">
      <c r="A60" s="35" t="n">
        <v>300520</v>
      </c>
      <c r="B60" s="35" t="n">
        <f aca="false">VALUE(CONCATENATE($A$2, $C$4, C60))</f>
        <v>36100052</v>
      </c>
      <c r="C60" s="35" t="n">
        <v>100052</v>
      </c>
      <c r="D60" s="35"/>
      <c r="E60" s="48" t="s">
        <v>32</v>
      </c>
      <c r="F60" s="33" t="s">
        <v>50</v>
      </c>
      <c r="G60" s="84" t="n">
        <f aca="false">SUM(G73, G86)</f>
        <v>0.01</v>
      </c>
      <c r="H60" s="84" t="n">
        <f aca="false">SUM(H73, H86)</f>
        <v>0.011</v>
      </c>
      <c r="I60" s="84" t="n">
        <f aca="false">SUM(I73, I86)</f>
        <v>0.01</v>
      </c>
      <c r="J60" s="84" t="n">
        <f aca="false">SUM(J73, J86)</f>
        <v>0.01</v>
      </c>
      <c r="K60" s="84" t="n">
        <f aca="false">SUM(K73, K86)</f>
        <v>0.01</v>
      </c>
      <c r="L60" s="84" t="n">
        <f aca="false">SUM(L73, L86)</f>
        <v>0.01</v>
      </c>
      <c r="M60" s="84" t="n">
        <f aca="false">SUM(M73, M86)</f>
        <v>0.01</v>
      </c>
      <c r="R60" s="87" t="s">
        <v>54</v>
      </c>
      <c r="S60" s="51"/>
      <c r="T60" s="51"/>
      <c r="U60" s="51"/>
      <c r="V60" s="51"/>
      <c r="W60" s="51"/>
      <c r="X60" s="51"/>
      <c r="Y60" s="51"/>
      <c r="Z60" s="51"/>
      <c r="AB60" s="39" t="n">
        <v>0.01</v>
      </c>
      <c r="AC60" s="39" t="n">
        <v>0.011</v>
      </c>
      <c r="AD60" s="39" t="n">
        <v>0.01</v>
      </c>
      <c r="AE60" s="39" t="n">
        <v>0.011</v>
      </c>
      <c r="AF60" s="39" t="n">
        <v>0.011</v>
      </c>
      <c r="AG60" s="39" t="n">
        <v>0.011</v>
      </c>
    </row>
    <row r="61" customFormat="false" ht="15.75" hidden="false" customHeight="false" outlineLevel="0" collapsed="false">
      <c r="A61" s="35" t="n">
        <v>300530</v>
      </c>
      <c r="B61" s="35" t="n">
        <f aca="false">VALUE(CONCATENATE($A$2, $C$4, C61))</f>
        <v>36100053</v>
      </c>
      <c r="C61" s="35" t="n">
        <v>100053</v>
      </c>
      <c r="D61" s="35"/>
      <c r="E61" s="48" t="s">
        <v>34</v>
      </c>
      <c r="F61" s="33" t="s">
        <v>50</v>
      </c>
      <c r="G61" s="84" t="n">
        <f aca="false">SUM(G74, G87)</f>
        <v>0.574</v>
      </c>
      <c r="H61" s="84" t="n">
        <f aca="false">SUM(H74, H87)</f>
        <v>0.552</v>
      </c>
      <c r="I61" s="84" t="n">
        <f aca="false">SUM(I74, I87)</f>
        <v>0.554</v>
      </c>
      <c r="J61" s="84" t="n">
        <f aca="false">SUM(J74, J87)</f>
        <v>0.554</v>
      </c>
      <c r="K61" s="84" t="n">
        <f aca="false">SUM(K74, K87)</f>
        <v>0.554</v>
      </c>
      <c r="L61" s="84" t="n">
        <f aca="false">SUM(L74, L87)</f>
        <v>0.554</v>
      </c>
      <c r="M61" s="84" t="n">
        <f aca="false">SUM(M74, M87)</f>
        <v>0.554</v>
      </c>
      <c r="R61" s="87"/>
      <c r="S61" s="51"/>
      <c r="T61" s="51"/>
      <c r="U61" s="51"/>
      <c r="V61" s="51"/>
      <c r="W61" s="51"/>
      <c r="X61" s="51"/>
      <c r="Y61" s="51"/>
      <c r="Z61" s="51"/>
      <c r="AB61" s="39" t="n">
        <v>0.574</v>
      </c>
      <c r="AC61" s="39" t="n">
        <v>0.552</v>
      </c>
      <c r="AD61" s="39" t="n">
        <v>0.554</v>
      </c>
      <c r="AE61" s="39" t="n">
        <v>0.651</v>
      </c>
      <c r="AF61" s="39" t="n">
        <v>0.685</v>
      </c>
      <c r="AG61" s="39" t="n">
        <v>0.723</v>
      </c>
    </row>
    <row r="62" customFormat="false" ht="31.5" hidden="false" customHeight="false" outlineLevel="0" collapsed="false">
      <c r="A62" s="35" t="n">
        <v>300540</v>
      </c>
      <c r="B62" s="35" t="n">
        <f aca="false">VALUE(CONCATENATE($A$2, $C$4, C62))</f>
        <v>36100054</v>
      </c>
      <c r="C62" s="35" t="n">
        <v>100054</v>
      </c>
      <c r="D62" s="35"/>
      <c r="E62" s="48" t="s">
        <v>35</v>
      </c>
      <c r="F62" s="33" t="s">
        <v>50</v>
      </c>
      <c r="G62" s="84" t="n">
        <f aca="false">SUM(G75, G88)</f>
        <v>0.001</v>
      </c>
      <c r="H62" s="84" t="n">
        <f aca="false">SUM(H75, H88)</f>
        <v>0.001</v>
      </c>
      <c r="I62" s="84" t="n">
        <f aca="false">SUM(I75, I88)</f>
        <v>0.001</v>
      </c>
      <c r="J62" s="84" t="n">
        <f aca="false">SUM(J75, J88)</f>
        <v>0.001</v>
      </c>
      <c r="K62" s="84" t="n">
        <f aca="false">SUM(K75, K88)</f>
        <v>0.001</v>
      </c>
      <c r="L62" s="84" t="n">
        <f aca="false">SUM(L75, L88)</f>
        <v>0.001</v>
      </c>
      <c r="M62" s="84" t="n">
        <f aca="false">SUM(M75, M88)</f>
        <v>0.001</v>
      </c>
      <c r="R62" s="87"/>
      <c r="S62" s="51"/>
      <c r="T62" s="51"/>
      <c r="U62" s="51"/>
      <c r="V62" s="51"/>
      <c r="W62" s="51"/>
      <c r="X62" s="51"/>
      <c r="Y62" s="51"/>
      <c r="Z62" s="51"/>
      <c r="AB62" s="39" t="n">
        <v>0.001</v>
      </c>
      <c r="AC62" s="39" t="n">
        <v>0.001</v>
      </c>
      <c r="AD62" s="39" t="n">
        <v>0.001</v>
      </c>
      <c r="AE62" s="39" t="n">
        <v>0.001</v>
      </c>
      <c r="AF62" s="39" t="n">
        <v>0.001</v>
      </c>
      <c r="AG62" s="39" t="n">
        <v>0.001</v>
      </c>
    </row>
    <row r="63" customFormat="false" ht="15.75" hidden="false" customHeight="false" outlineLevel="0" collapsed="false">
      <c r="A63" s="35" t="n">
        <v>300550</v>
      </c>
      <c r="B63" s="35" t="n">
        <f aca="false">VALUE(CONCATENATE($A$2, $C$4, C63))</f>
        <v>36100055</v>
      </c>
      <c r="C63" s="35" t="n">
        <v>100055</v>
      </c>
      <c r="D63" s="35"/>
      <c r="E63" s="48" t="s">
        <v>36</v>
      </c>
      <c r="F63" s="33" t="s">
        <v>50</v>
      </c>
      <c r="G63" s="84" t="n">
        <f aca="false">SUM(G76, G89)</f>
        <v>0.006</v>
      </c>
      <c r="H63" s="84" t="n">
        <f aca="false">SUM(H76, H89)</f>
        <v>0.012</v>
      </c>
      <c r="I63" s="84" t="n">
        <f aca="false">SUM(I76, I89)</f>
        <v>0.012</v>
      </c>
      <c r="J63" s="84" t="n">
        <f aca="false">SUM(J76, J89)</f>
        <v>0.012</v>
      </c>
      <c r="K63" s="84" t="n">
        <f aca="false">SUM(K76, K89)</f>
        <v>0.012</v>
      </c>
      <c r="L63" s="84" t="n">
        <f aca="false">SUM(L76, L89)</f>
        <v>0.012</v>
      </c>
      <c r="M63" s="84" t="n">
        <f aca="false">SUM(M76, M89)</f>
        <v>0.012</v>
      </c>
      <c r="R63" s="87"/>
      <c r="S63" s="51"/>
      <c r="T63" s="51"/>
      <c r="U63" s="51"/>
      <c r="V63" s="51"/>
      <c r="W63" s="51"/>
      <c r="X63" s="51"/>
      <c r="Y63" s="51"/>
      <c r="Z63" s="51"/>
      <c r="AB63" s="39" t="n">
        <v>0.006</v>
      </c>
      <c r="AC63" s="39" t="n">
        <v>0.012</v>
      </c>
      <c r="AD63" s="39" t="n">
        <v>0.012</v>
      </c>
      <c r="AE63" s="39" t="n">
        <v>0.012</v>
      </c>
      <c r="AF63" s="39" t="n">
        <v>0.012</v>
      </c>
      <c r="AG63" s="39" t="n">
        <v>0.012</v>
      </c>
    </row>
    <row r="64" customFormat="false" ht="31.5" hidden="false" customHeight="false" outlineLevel="0" collapsed="false">
      <c r="A64" s="35" t="n">
        <v>300560</v>
      </c>
      <c r="B64" s="35" t="n">
        <f aca="false">VALUE(CONCATENATE($A$2, $C$4, C64))</f>
        <v>36100056</v>
      </c>
      <c r="C64" s="35" t="n">
        <v>100056</v>
      </c>
      <c r="D64" s="35"/>
      <c r="E64" s="48" t="s">
        <v>37</v>
      </c>
      <c r="F64" s="33" t="s">
        <v>50</v>
      </c>
      <c r="G64" s="84" t="n">
        <f aca="false">SUM(G77, G90)</f>
        <v>0.014</v>
      </c>
      <c r="H64" s="84" t="n">
        <f aca="false">SUM(H77, H90)</f>
        <v>0.04</v>
      </c>
      <c r="I64" s="84" t="n">
        <f aca="false">SUM(I77, I90)</f>
        <v>0.065</v>
      </c>
      <c r="J64" s="84" t="n">
        <f aca="false">SUM(J77, J90)</f>
        <v>0.065</v>
      </c>
      <c r="K64" s="84" t="n">
        <f aca="false">SUM(K77, K90)</f>
        <v>0.065</v>
      </c>
      <c r="L64" s="84" t="n">
        <f aca="false">SUM(L77, L90)</f>
        <v>0.065</v>
      </c>
      <c r="M64" s="84" t="n">
        <f aca="false">SUM(M77, M90)</f>
        <v>0.065</v>
      </c>
      <c r="R64" s="87"/>
      <c r="S64" s="51"/>
      <c r="T64" s="51"/>
      <c r="U64" s="51"/>
      <c r="V64" s="51"/>
      <c r="W64" s="51"/>
      <c r="X64" s="51"/>
      <c r="Y64" s="51"/>
      <c r="Z64" s="51"/>
      <c r="AB64" s="39" t="n">
        <v>0.014</v>
      </c>
      <c r="AC64" s="39" t="n">
        <v>0.04</v>
      </c>
      <c r="AD64" s="39" t="n">
        <v>0.065</v>
      </c>
      <c r="AE64" s="39" t="n">
        <v>0.065</v>
      </c>
      <c r="AF64" s="39" t="n">
        <v>0.065</v>
      </c>
      <c r="AG64" s="39" t="n">
        <v>0.065</v>
      </c>
    </row>
    <row r="65" customFormat="false" ht="15.75" hidden="false" customHeight="false" outlineLevel="0" collapsed="false">
      <c r="A65" s="35" t="n">
        <v>300570</v>
      </c>
      <c r="B65" s="35" t="n">
        <f aca="false">VALUE(CONCATENATE($A$2, $C$4, C65))</f>
        <v>36100057</v>
      </c>
      <c r="C65" s="35" t="n">
        <v>100057</v>
      </c>
      <c r="D65" s="35"/>
      <c r="E65" s="48" t="s">
        <v>38</v>
      </c>
      <c r="F65" s="33" t="s">
        <v>50</v>
      </c>
      <c r="G65" s="84" t="n">
        <f aca="false">SUM(G78, G91)</f>
        <v>0</v>
      </c>
      <c r="H65" s="84" t="n">
        <f aca="false">SUM(H78, H91)</f>
        <v>0</v>
      </c>
      <c r="I65" s="84" t="n">
        <f aca="false">SUM(I78, I91)</f>
        <v>0</v>
      </c>
      <c r="J65" s="84" t="n">
        <f aca="false">SUM(J78, J91)</f>
        <v>0</v>
      </c>
      <c r="K65" s="84" t="n">
        <f aca="false">SUM(K78, K91)</f>
        <v>0</v>
      </c>
      <c r="L65" s="84" t="n">
        <f aca="false">SUM(L78, L91)</f>
        <v>0</v>
      </c>
      <c r="M65" s="84" t="n">
        <f aca="false">SUM(M78, M91)</f>
        <v>0</v>
      </c>
      <c r="R65" s="87"/>
      <c r="S65" s="51"/>
      <c r="T65" s="51"/>
      <c r="U65" s="51"/>
      <c r="V65" s="51"/>
      <c r="W65" s="51"/>
      <c r="X65" s="51"/>
      <c r="Y65" s="51"/>
      <c r="Z65" s="51"/>
      <c r="AB65" s="39" t="n">
        <v>0</v>
      </c>
      <c r="AC65" s="39" t="n">
        <v>0</v>
      </c>
      <c r="AD65" s="39" t="n">
        <v>0</v>
      </c>
      <c r="AE65" s="39" t="n">
        <v>0</v>
      </c>
      <c r="AF65" s="39" t="n">
        <v>0</v>
      </c>
      <c r="AG65" s="39" t="n">
        <v>0</v>
      </c>
    </row>
    <row r="66" customFormat="false" ht="31.5" hidden="false" customHeight="false" outlineLevel="0" collapsed="false">
      <c r="A66" s="35" t="n">
        <v>300580</v>
      </c>
      <c r="B66" s="35" t="n">
        <f aca="false">VALUE(CONCATENATE($A$2, $C$4, C66))</f>
        <v>36100058</v>
      </c>
      <c r="C66" s="35" t="n">
        <v>100058</v>
      </c>
      <c r="D66" s="35"/>
      <c r="E66" s="48" t="s">
        <v>55</v>
      </c>
      <c r="F66" s="33" t="s">
        <v>50</v>
      </c>
      <c r="G66" s="84" t="n">
        <f aca="false">SUM(G79, G92)</f>
        <v>0.065</v>
      </c>
      <c r="H66" s="84" t="n">
        <f aca="false">SUM(H79, H92)</f>
        <v>0.058</v>
      </c>
      <c r="I66" s="84" t="n">
        <f aca="false">SUM(I79, I92)</f>
        <v>0.078</v>
      </c>
      <c r="J66" s="84" t="n">
        <f aca="false">SUM(J79, J92)</f>
        <v>0.078</v>
      </c>
      <c r="K66" s="84" t="n">
        <f aca="false">SUM(K79, K92)</f>
        <v>0.078</v>
      </c>
      <c r="L66" s="84" t="n">
        <f aca="false">SUM(L79, L92)</f>
        <v>0.078</v>
      </c>
      <c r="M66" s="84" t="n">
        <f aca="false">SUM(M79, M92)</f>
        <v>0.078</v>
      </c>
      <c r="R66" s="87"/>
      <c r="S66" s="51"/>
      <c r="T66" s="51"/>
      <c r="U66" s="51"/>
      <c r="V66" s="51"/>
      <c r="W66" s="51"/>
      <c r="X66" s="51"/>
      <c r="Y66" s="51"/>
      <c r="Z66" s="51"/>
      <c r="AB66" s="39" t="n">
        <v>0.065</v>
      </c>
      <c r="AC66" s="39" t="n">
        <v>0.058</v>
      </c>
      <c r="AD66" s="39" t="n">
        <v>0.078</v>
      </c>
      <c r="AE66" s="39" t="n">
        <v>0.041</v>
      </c>
      <c r="AF66" s="39" t="n">
        <v>0.042</v>
      </c>
      <c r="AG66" s="39" t="n">
        <v>0.042</v>
      </c>
    </row>
    <row r="67" customFormat="false" ht="31.5" hidden="false" customHeight="false" outlineLevel="0" collapsed="false">
      <c r="A67" s="35" t="n">
        <v>300590</v>
      </c>
      <c r="B67" s="35" t="n">
        <f aca="false">VALUE(CONCATENATE($A$2, $C$4, C67))</f>
        <v>36100059</v>
      </c>
      <c r="C67" s="35" t="n">
        <v>100059</v>
      </c>
      <c r="D67" s="35"/>
      <c r="E67" s="48" t="s">
        <v>40</v>
      </c>
      <c r="F67" s="33" t="s">
        <v>50</v>
      </c>
      <c r="G67" s="84" t="n">
        <f aca="false">SUM(G80, G93)</f>
        <v>0.221</v>
      </c>
      <c r="H67" s="84" t="n">
        <f aca="false">SUM(H80, H93)</f>
        <v>0.176</v>
      </c>
      <c r="I67" s="84" t="n">
        <f aca="false">SUM(I80, I93)</f>
        <v>0.209</v>
      </c>
      <c r="J67" s="84" t="n">
        <f aca="false">SUM(J80, J93)</f>
        <v>0.207</v>
      </c>
      <c r="K67" s="84" t="n">
        <f aca="false">SUM(K80, K93)</f>
        <v>0.211</v>
      </c>
      <c r="L67" s="84" t="n">
        <f aca="false">SUM(L80, L93)</f>
        <v>0.214</v>
      </c>
      <c r="M67" s="84" t="n">
        <f aca="false">SUM(M80, M90)</f>
        <v>0.21</v>
      </c>
      <c r="R67" s="87"/>
      <c r="S67" s="51"/>
      <c r="T67" s="51"/>
      <c r="U67" s="51"/>
      <c r="V67" s="51"/>
      <c r="W67" s="51"/>
      <c r="X67" s="51"/>
      <c r="Y67" s="51"/>
      <c r="Z67" s="51"/>
      <c r="AB67" s="39" t="n">
        <v>0.221</v>
      </c>
      <c r="AC67" s="39" t="n">
        <v>0.176</v>
      </c>
      <c r="AD67" s="39" t="n">
        <v>0.219</v>
      </c>
      <c r="AE67" s="39" t="n">
        <v>0.216</v>
      </c>
      <c r="AF67" s="39" t="n">
        <v>0.222</v>
      </c>
      <c r="AG67" s="39" t="n">
        <v>0.225</v>
      </c>
    </row>
    <row r="68" customFormat="false" ht="31.5" hidden="false" customHeight="false" outlineLevel="0" collapsed="false">
      <c r="A68" s="35" t="n">
        <v>300600</v>
      </c>
      <c r="B68" s="35" t="n">
        <f aca="false">VALUE(CONCATENATE($A$2, $C$4, C68))</f>
        <v>36100060</v>
      </c>
      <c r="C68" s="35" t="n">
        <v>100060</v>
      </c>
      <c r="D68" s="35"/>
      <c r="E68" s="48" t="s">
        <v>41</v>
      </c>
      <c r="F68" s="33" t="s">
        <v>50</v>
      </c>
      <c r="G68" s="84" t="n">
        <f aca="false">SUM(G81, G94)</f>
        <v>0.182</v>
      </c>
      <c r="H68" s="84" t="n">
        <f aca="false">SUM(H81, H94)</f>
        <v>0.19</v>
      </c>
      <c r="I68" s="84" t="n">
        <f aca="false">SUM(I81, I94)</f>
        <v>0.2</v>
      </c>
      <c r="J68" s="84" t="n">
        <f aca="false">SUM(J81, J94)</f>
        <v>0.2</v>
      </c>
      <c r="K68" s="84" t="n">
        <f aca="false">SUM(K81, K94)</f>
        <v>0.2</v>
      </c>
      <c r="L68" s="84" t="n">
        <f aca="false">SUM(L81, L94)</f>
        <v>0.2</v>
      </c>
      <c r="M68" s="84" t="n">
        <f aca="false">SUM(M81, M91)</f>
        <v>0.2</v>
      </c>
      <c r="R68" s="87"/>
      <c r="S68" s="51"/>
      <c r="T68" s="51"/>
      <c r="U68" s="51"/>
      <c r="V68" s="51"/>
      <c r="W68" s="51"/>
      <c r="X68" s="51"/>
      <c r="Y68" s="51"/>
      <c r="Z68" s="51"/>
      <c r="AB68" s="39" t="n">
        <v>0.182</v>
      </c>
      <c r="AC68" s="39" t="n">
        <v>0.19</v>
      </c>
      <c r="AD68" s="39" t="n">
        <v>0.2</v>
      </c>
      <c r="AE68" s="39" t="n">
        <v>0.2</v>
      </c>
      <c r="AF68" s="39" t="n">
        <v>0.212</v>
      </c>
      <c r="AG68" s="39" t="n">
        <v>0.221</v>
      </c>
    </row>
    <row r="69" customFormat="false" ht="15.75" hidden="false" customHeight="false" outlineLevel="0" collapsed="false">
      <c r="A69" s="35" t="n">
        <v>300610</v>
      </c>
      <c r="B69" s="35" t="n">
        <f aca="false">VALUE(CONCATENATE($A$2, $C$4, C69))</f>
        <v>36100061</v>
      </c>
      <c r="C69" s="35" t="n">
        <v>100061</v>
      </c>
      <c r="D69" s="35"/>
      <c r="E69" s="48" t="s">
        <v>42</v>
      </c>
      <c r="F69" s="33" t="s">
        <v>50</v>
      </c>
      <c r="G69" s="84" t="n">
        <f aca="false">SUM(G82, G95)</f>
        <v>0.086</v>
      </c>
      <c r="H69" s="84" t="n">
        <f aca="false">SUM(H82, H95)</f>
        <v>0.018</v>
      </c>
      <c r="I69" s="84" t="n">
        <f aca="false">SUM(I82, I95)</f>
        <v>0.017</v>
      </c>
      <c r="J69" s="84" t="n">
        <f aca="false">SUM(J82, J95)</f>
        <v>0.02</v>
      </c>
      <c r="K69" s="84" t="n">
        <f aca="false">SUM(K82, K95)</f>
        <v>0.025</v>
      </c>
      <c r="L69" s="84" t="n">
        <f aca="false">SUM(L82, L95)</f>
        <v>0.028</v>
      </c>
      <c r="M69" s="84" t="n">
        <f aca="false">SUM(M82, M95)</f>
        <v>0.028</v>
      </c>
      <c r="R69" s="87"/>
      <c r="S69" s="51"/>
      <c r="T69" s="51"/>
      <c r="U69" s="51"/>
      <c r="V69" s="51"/>
      <c r="W69" s="51"/>
      <c r="X69" s="51"/>
      <c r="Y69" s="51"/>
      <c r="Z69" s="51"/>
      <c r="AB69" s="39" t="n">
        <v>0.086</v>
      </c>
      <c r="AC69" s="39" t="n">
        <v>0.018</v>
      </c>
      <c r="AD69" s="39" t="n">
        <v>0.017</v>
      </c>
      <c r="AE69" s="39" t="n">
        <v>0.046</v>
      </c>
      <c r="AF69" s="39" t="n">
        <v>0.086</v>
      </c>
      <c r="AG69" s="39" t="n">
        <v>0.138</v>
      </c>
    </row>
    <row r="70" customFormat="false" ht="15.75" hidden="false" customHeight="false" outlineLevel="0" collapsed="false">
      <c r="A70" s="35" t="n">
        <v>300620</v>
      </c>
      <c r="B70" s="44"/>
      <c r="C70" s="35" t="n">
        <v>100062</v>
      </c>
      <c r="D70" s="44"/>
      <c r="E70" s="48"/>
      <c r="F70" s="33"/>
      <c r="G70" s="49"/>
      <c r="H70" s="53"/>
      <c r="I70" s="53"/>
      <c r="J70" s="53"/>
      <c r="K70" s="53"/>
      <c r="L70" s="53"/>
      <c r="M70" s="53"/>
      <c r="R70" s="51"/>
      <c r="S70" s="51"/>
      <c r="T70" s="51"/>
      <c r="U70" s="51"/>
      <c r="V70" s="51"/>
      <c r="W70" s="51"/>
      <c r="X70" s="51"/>
      <c r="Y70" s="51"/>
      <c r="Z70" s="51"/>
      <c r="AB70" s="39"/>
      <c r="AC70" s="39"/>
      <c r="AD70" s="39"/>
      <c r="AE70" s="39"/>
      <c r="AF70" s="39"/>
      <c r="AG70" s="39"/>
    </row>
    <row r="71" customFormat="false" ht="39.55" hidden="false" customHeight="false" outlineLevel="0" collapsed="false">
      <c r="A71" s="35" t="n">
        <v>300630</v>
      </c>
      <c r="B71" s="35" t="n">
        <f aca="false">VALUE(CONCATENATE($A$2, $C$4, C71))</f>
        <v>36100063</v>
      </c>
      <c r="C71" s="35" t="n">
        <v>100063</v>
      </c>
      <c r="D71" s="35"/>
      <c r="E71" s="88" t="s">
        <v>56</v>
      </c>
      <c r="F71" s="55" t="s">
        <v>50</v>
      </c>
      <c r="G71" s="89" t="n">
        <f aca="false">ROUND(SUM(G73, G74, G75, G76, G77, G78, G79, G80, G81, G82), 3)</f>
        <v>1.119</v>
      </c>
      <c r="H71" s="89" t="n">
        <f aca="false">ROUND(SUM(H73, H74, H75, H76, H77, H78, H79, H80, H81, H82), 3)</f>
        <v>1.044</v>
      </c>
      <c r="I71" s="89" t="n">
        <v>1.14</v>
      </c>
      <c r="J71" s="89" t="n">
        <v>1.143</v>
      </c>
      <c r="K71" s="89" t="n">
        <v>1.152</v>
      </c>
      <c r="L71" s="89" t="n">
        <v>1.158</v>
      </c>
      <c r="M71" s="89" t="n">
        <f aca="false">ROUND(SUM(M73, M74, M75, M76, M77, M78, M79, M80, M81, M82), 3)</f>
        <v>1.158</v>
      </c>
      <c r="R71" s="7"/>
      <c r="AB71" s="39" t="n">
        <v>1.119</v>
      </c>
      <c r="AC71" s="39" t="n">
        <v>1.044</v>
      </c>
      <c r="AD71" s="39" t="n">
        <v>1.15</v>
      </c>
      <c r="AE71" s="39" t="n">
        <v>1.237</v>
      </c>
      <c r="AF71" s="39" t="n">
        <v>1.33</v>
      </c>
      <c r="AG71" s="39" t="n">
        <v>1.432</v>
      </c>
    </row>
    <row r="72" customFormat="false" ht="107.15" hidden="false" customHeight="true" outlineLevel="0" collapsed="false">
      <c r="A72" s="35" t="n">
        <v>300640</v>
      </c>
      <c r="B72" s="44"/>
      <c r="C72" s="35" t="n">
        <v>100064</v>
      </c>
      <c r="D72" s="44"/>
      <c r="E72" s="60" t="s">
        <v>57</v>
      </c>
      <c r="F72" s="90"/>
      <c r="G72" s="91" t="n">
        <f aca="false">ROUND(G71-SUM(G73, G74, G75, G76, G77, G78, G79, G80, G81, G82), 3)</f>
        <v>0</v>
      </c>
      <c r="H72" s="91" t="n">
        <f aca="false">ROUND(H71-SUM(H73, H74, H75, H76, H77, H78, H79, H80, H81, H82), 3)</f>
        <v>0</v>
      </c>
      <c r="I72" s="91" t="n">
        <f aca="false">ROUND(I71-SUM(I73, I74, I75, I76, I77, I78, I79, I80, I81, I82), 3)</f>
        <v>0</v>
      </c>
      <c r="J72" s="91" t="n">
        <f aca="false">ROUND(J71-SUM(J73, J74, J75, J76, J77, J78, J79, J80, J81, J82), 3)</f>
        <v>0</v>
      </c>
      <c r="K72" s="91" t="n">
        <f aca="false">ROUND(K71-SUM(K73, K74, K75, K76, K77, K78, K79, K80, K81, K82), 3)</f>
        <v>0</v>
      </c>
      <c r="L72" s="91" t="n">
        <f aca="false">ROUND(L71-SUM(L73, L74, L75, L76, L77, L78, L79, L80, L81, L82), 3)</f>
        <v>0</v>
      </c>
      <c r="M72" s="91" t="n">
        <f aca="false">ROUND(M71-SUM(M73, M74, M75, M76, M77, M78, M79, M80, M81, M82), 3)</f>
        <v>0</v>
      </c>
      <c r="R72" s="92" t="s">
        <v>58</v>
      </c>
      <c r="AB72" s="39"/>
      <c r="AC72" s="39"/>
      <c r="AD72" s="39"/>
      <c r="AE72" s="39"/>
      <c r="AF72" s="39"/>
      <c r="AG72" s="39"/>
    </row>
    <row r="73" customFormat="false" ht="15" hidden="false" customHeight="false" outlineLevel="0" collapsed="false">
      <c r="A73" s="35" t="n">
        <v>300650</v>
      </c>
      <c r="B73" s="35" t="n">
        <f aca="false">VALUE(CONCATENATE($A$2, $C$4, C73))</f>
        <v>36100065</v>
      </c>
      <c r="C73" s="35" t="n">
        <v>100065</v>
      </c>
      <c r="D73" s="35"/>
      <c r="E73" s="61" t="s">
        <v>32</v>
      </c>
      <c r="F73" s="55" t="s">
        <v>50</v>
      </c>
      <c r="G73" s="62" t="n">
        <f aca="false">IF(AB73="", "", AB73)</f>
        <v>0.01</v>
      </c>
      <c r="H73" s="62" t="n">
        <f aca="false">IF(AC73="", "", AC73)</f>
        <v>0.011</v>
      </c>
      <c r="I73" s="93" t="n">
        <v>0.01</v>
      </c>
      <c r="J73" s="93" t="n">
        <v>0.01</v>
      </c>
      <c r="K73" s="93" t="n">
        <v>0.01</v>
      </c>
      <c r="L73" s="93" t="n">
        <v>0.01</v>
      </c>
      <c r="M73" s="93" t="n">
        <v>0.01</v>
      </c>
      <c r="R73" s="7"/>
      <c r="AB73" s="39" t="n">
        <v>0.01</v>
      </c>
      <c r="AC73" s="39" t="n">
        <v>0.011</v>
      </c>
      <c r="AD73" s="39" t="n">
        <v>0.01</v>
      </c>
      <c r="AE73" s="39" t="n">
        <v>0.011</v>
      </c>
      <c r="AF73" s="39" t="n">
        <v>0.011</v>
      </c>
      <c r="AG73" s="39" t="n">
        <v>0.011</v>
      </c>
    </row>
    <row r="74" customFormat="false" ht="15" hidden="false" customHeight="false" outlineLevel="0" collapsed="false">
      <c r="A74" s="35" t="n">
        <v>300660</v>
      </c>
      <c r="B74" s="35" t="n">
        <f aca="false">VALUE(CONCATENATE($A$2, $C$4, C74))</f>
        <v>36100066</v>
      </c>
      <c r="C74" s="35" t="n">
        <v>100066</v>
      </c>
      <c r="D74" s="35"/>
      <c r="E74" s="61" t="s">
        <v>34</v>
      </c>
      <c r="F74" s="55" t="s">
        <v>50</v>
      </c>
      <c r="G74" s="62" t="n">
        <f aca="false">IF(AB74="", "", AB74)</f>
        <v>0.538</v>
      </c>
      <c r="H74" s="62" t="n">
        <f aca="false">IF(AC74="", "", AC74)</f>
        <v>0.542</v>
      </c>
      <c r="I74" s="93" t="n">
        <v>0.554</v>
      </c>
      <c r="J74" s="93" t="n">
        <v>0.554</v>
      </c>
      <c r="K74" s="93" t="n">
        <v>0.554</v>
      </c>
      <c r="L74" s="93" t="n">
        <v>0.554</v>
      </c>
      <c r="M74" s="93" t="n">
        <v>0.554</v>
      </c>
      <c r="R74" s="7"/>
      <c r="AB74" s="39" t="n">
        <v>0.538</v>
      </c>
      <c r="AC74" s="39" t="n">
        <v>0.542</v>
      </c>
      <c r="AD74" s="39" t="n">
        <v>0.554</v>
      </c>
      <c r="AE74" s="39" t="n">
        <v>0.651</v>
      </c>
      <c r="AF74" s="39" t="n">
        <v>0.685</v>
      </c>
      <c r="AG74" s="39" t="n">
        <v>0.723</v>
      </c>
    </row>
    <row r="75" customFormat="false" ht="39.55" hidden="false" customHeight="false" outlineLevel="0" collapsed="false">
      <c r="A75" s="35" t="n">
        <v>300670</v>
      </c>
      <c r="B75" s="35" t="n">
        <f aca="false">VALUE(CONCATENATE($A$2, $C$4, C75))</f>
        <v>36100067</v>
      </c>
      <c r="C75" s="35" t="n">
        <v>100067</v>
      </c>
      <c r="D75" s="35"/>
      <c r="E75" s="61" t="s">
        <v>35</v>
      </c>
      <c r="F75" s="55" t="s">
        <v>50</v>
      </c>
      <c r="G75" s="62" t="n">
        <f aca="false">IF(AB75="", "", AB75)</f>
        <v>0.001</v>
      </c>
      <c r="H75" s="62" t="n">
        <f aca="false">IF(AC75="", "", AC75)</f>
        <v>0.001</v>
      </c>
      <c r="I75" s="93" t="n">
        <v>0.001</v>
      </c>
      <c r="J75" s="93" t="n">
        <v>0.001</v>
      </c>
      <c r="K75" s="93" t="n">
        <v>0.001</v>
      </c>
      <c r="L75" s="93" t="n">
        <v>0.001</v>
      </c>
      <c r="M75" s="93" t="n">
        <v>0.001</v>
      </c>
      <c r="R75" s="7"/>
      <c r="AB75" s="39" t="n">
        <v>0.001</v>
      </c>
      <c r="AC75" s="39" t="n">
        <v>0.001</v>
      </c>
      <c r="AD75" s="39" t="n">
        <v>0.001</v>
      </c>
      <c r="AE75" s="39" t="n">
        <v>0.001</v>
      </c>
      <c r="AF75" s="39" t="n">
        <v>0.001</v>
      </c>
      <c r="AG75" s="39" t="n">
        <v>0.001</v>
      </c>
    </row>
    <row r="76" customFormat="false" ht="15" hidden="false" customHeight="false" outlineLevel="0" collapsed="false">
      <c r="A76" s="35" t="n">
        <v>300680</v>
      </c>
      <c r="B76" s="35" t="n">
        <f aca="false">VALUE(CONCATENATE($A$2, $C$4, C76))</f>
        <v>36100068</v>
      </c>
      <c r="C76" s="35" t="n">
        <v>100068</v>
      </c>
      <c r="D76" s="35"/>
      <c r="E76" s="61" t="s">
        <v>36</v>
      </c>
      <c r="F76" s="55" t="s">
        <v>50</v>
      </c>
      <c r="G76" s="62" t="n">
        <f aca="false">IF(AB76="", "", AB76)</f>
        <v>0.006</v>
      </c>
      <c r="H76" s="62" t="n">
        <f aca="false">IF(AC76="", "", AC76)</f>
        <v>0.012</v>
      </c>
      <c r="I76" s="93" t="n">
        <v>0.012</v>
      </c>
      <c r="J76" s="93" t="n">
        <v>0.012</v>
      </c>
      <c r="K76" s="93" t="n">
        <v>0.012</v>
      </c>
      <c r="L76" s="93" t="n">
        <v>0.012</v>
      </c>
      <c r="M76" s="93" t="n">
        <v>0.012</v>
      </c>
      <c r="R76" s="7"/>
      <c r="AB76" s="39" t="n">
        <v>0.006</v>
      </c>
      <c r="AC76" s="39" t="n">
        <v>0.012</v>
      </c>
      <c r="AD76" s="39" t="n">
        <v>0.012</v>
      </c>
      <c r="AE76" s="39" t="n">
        <v>0.012</v>
      </c>
      <c r="AF76" s="39" t="n">
        <v>0.012</v>
      </c>
      <c r="AG76" s="39" t="n">
        <v>0.012</v>
      </c>
    </row>
    <row r="77" customFormat="false" ht="26.85" hidden="false" customHeight="false" outlineLevel="0" collapsed="false">
      <c r="A77" s="35" t="n">
        <v>300690</v>
      </c>
      <c r="B77" s="35" t="n">
        <f aca="false">VALUE(CONCATENATE($A$2, $C$4, C77))</f>
        <v>36100069</v>
      </c>
      <c r="C77" s="35" t="n">
        <v>100069</v>
      </c>
      <c r="D77" s="35"/>
      <c r="E77" s="61" t="s">
        <v>37</v>
      </c>
      <c r="F77" s="55" t="s">
        <v>50</v>
      </c>
      <c r="G77" s="62" t="n">
        <f aca="false">IF(AB77="", "", AB77)</f>
        <v>0.014</v>
      </c>
      <c r="H77" s="62" t="n">
        <f aca="false">IF(AC77="", "", AC77)</f>
        <v>0.04</v>
      </c>
      <c r="I77" s="93" t="n">
        <v>0.065</v>
      </c>
      <c r="J77" s="93" t="n">
        <v>0.065</v>
      </c>
      <c r="K77" s="93" t="n">
        <v>0.065</v>
      </c>
      <c r="L77" s="93" t="n">
        <v>0.065</v>
      </c>
      <c r="M77" s="93" t="n">
        <v>0.065</v>
      </c>
      <c r="R77" s="7"/>
      <c r="AB77" s="39" t="n">
        <v>0.014</v>
      </c>
      <c r="AC77" s="39" t="n">
        <v>0.04</v>
      </c>
      <c r="AD77" s="39" t="n">
        <v>0.065</v>
      </c>
      <c r="AE77" s="39" t="n">
        <v>0.065</v>
      </c>
      <c r="AF77" s="39" t="n">
        <v>0.065</v>
      </c>
      <c r="AG77" s="39" t="n">
        <v>0.065</v>
      </c>
    </row>
    <row r="78" customFormat="false" ht="15" hidden="false" customHeight="false" outlineLevel="0" collapsed="false">
      <c r="A78" s="35" t="n">
        <v>300700</v>
      </c>
      <c r="B78" s="35" t="n">
        <f aca="false">VALUE(CONCATENATE($A$2, $C$4, C78))</f>
        <v>36100070</v>
      </c>
      <c r="C78" s="35" t="n">
        <v>100070</v>
      </c>
      <c r="D78" s="35"/>
      <c r="E78" s="61" t="s">
        <v>38</v>
      </c>
      <c r="F78" s="55" t="s">
        <v>50</v>
      </c>
      <c r="G78" s="62" t="n">
        <f aca="false">IF(AB78="", "", AB78)</f>
        <v>0</v>
      </c>
      <c r="H78" s="62" t="n">
        <f aca="false">IF(AC78="", "", AC78)</f>
        <v>0</v>
      </c>
      <c r="I78" s="93" t="n">
        <v>0</v>
      </c>
      <c r="J78" s="93" t="n">
        <v>0</v>
      </c>
      <c r="K78" s="93" t="n">
        <v>0</v>
      </c>
      <c r="L78" s="93" t="n">
        <v>0</v>
      </c>
      <c r="M78" s="93" t="n">
        <v>0</v>
      </c>
      <c r="R78" s="7"/>
      <c r="AB78" s="39" t="n">
        <v>0</v>
      </c>
      <c r="AC78" s="39" t="n">
        <v>0</v>
      </c>
      <c r="AD78" s="39" t="n">
        <v>0</v>
      </c>
      <c r="AE78" s="39" t="n">
        <v>0</v>
      </c>
      <c r="AF78" s="39" t="n">
        <v>0</v>
      </c>
      <c r="AG78" s="39" t="n">
        <v>0</v>
      </c>
    </row>
    <row r="79" customFormat="false" ht="26.85" hidden="false" customHeight="false" outlineLevel="0" collapsed="false">
      <c r="A79" s="35" t="n">
        <v>300710</v>
      </c>
      <c r="B79" s="35" t="n">
        <f aca="false">VALUE(CONCATENATE($A$2, $C$4, C79))</f>
        <v>36100071</v>
      </c>
      <c r="C79" s="35" t="n">
        <v>100071</v>
      </c>
      <c r="D79" s="35"/>
      <c r="E79" s="61" t="s">
        <v>39</v>
      </c>
      <c r="F79" s="55" t="s">
        <v>50</v>
      </c>
      <c r="G79" s="62" t="n">
        <f aca="false">IF(AB79="", "", AB79)</f>
        <v>0.065</v>
      </c>
      <c r="H79" s="62" t="n">
        <f aca="false">IF(AC79="", "", AC79)</f>
        <v>0.058</v>
      </c>
      <c r="I79" s="93" t="n">
        <v>0.078</v>
      </c>
      <c r="J79" s="93" t="n">
        <v>0.078</v>
      </c>
      <c r="K79" s="93" t="n">
        <v>0.078</v>
      </c>
      <c r="L79" s="93" t="n">
        <v>0.078</v>
      </c>
      <c r="M79" s="93" t="n">
        <v>0.078</v>
      </c>
      <c r="R79" s="7"/>
      <c r="AB79" s="39" t="n">
        <v>0.065</v>
      </c>
      <c r="AC79" s="39" t="n">
        <v>0.058</v>
      </c>
      <c r="AD79" s="39" t="n">
        <v>0.078</v>
      </c>
      <c r="AE79" s="39" t="n">
        <v>0.041</v>
      </c>
      <c r="AF79" s="39" t="n">
        <v>0.042</v>
      </c>
      <c r="AG79" s="39" t="n">
        <v>0.042</v>
      </c>
    </row>
    <row r="80" customFormat="false" ht="26.85" hidden="false" customHeight="false" outlineLevel="0" collapsed="false">
      <c r="A80" s="35" t="n">
        <v>300720</v>
      </c>
      <c r="B80" s="35" t="n">
        <f aca="false">VALUE(CONCATENATE($A$2, $C$4, C80))</f>
        <v>36100072</v>
      </c>
      <c r="C80" s="35" t="n">
        <v>100072</v>
      </c>
      <c r="D80" s="35"/>
      <c r="E80" s="61" t="s">
        <v>40</v>
      </c>
      <c r="F80" s="55" t="s">
        <v>50</v>
      </c>
      <c r="G80" s="62" t="n">
        <f aca="false">IF(AB80="", "", AB80)</f>
        <v>0.217</v>
      </c>
      <c r="H80" s="62" t="n">
        <f aca="false">IF(AC80="", "", AC80)</f>
        <v>0.172</v>
      </c>
      <c r="I80" s="93" t="n">
        <v>0.203</v>
      </c>
      <c r="J80" s="93" t="n">
        <v>0.203</v>
      </c>
      <c r="K80" s="93" t="n">
        <v>0.207</v>
      </c>
      <c r="L80" s="93" t="n">
        <v>0.21</v>
      </c>
      <c r="M80" s="93" t="n">
        <v>0.21</v>
      </c>
      <c r="R80" s="7"/>
      <c r="AB80" s="39" t="n">
        <v>0.217</v>
      </c>
      <c r="AC80" s="39" t="n">
        <v>0.172</v>
      </c>
      <c r="AD80" s="39" t="n">
        <v>0.213</v>
      </c>
      <c r="AE80" s="39" t="n">
        <v>0.21</v>
      </c>
      <c r="AF80" s="39" t="n">
        <v>0.216</v>
      </c>
      <c r="AG80" s="39" t="n">
        <v>0.219</v>
      </c>
    </row>
    <row r="81" customFormat="false" ht="26.85" hidden="false" customHeight="false" outlineLevel="0" collapsed="false">
      <c r="A81" s="35" t="n">
        <v>300730</v>
      </c>
      <c r="B81" s="35" t="n">
        <f aca="false">VALUE(CONCATENATE($A$2, $C$4, C81))</f>
        <v>36100073</v>
      </c>
      <c r="C81" s="35" t="n">
        <v>100073</v>
      </c>
      <c r="D81" s="35"/>
      <c r="E81" s="61" t="s">
        <v>41</v>
      </c>
      <c r="F81" s="55" t="s">
        <v>50</v>
      </c>
      <c r="G81" s="62" t="n">
        <f aca="false">IF(AB81="", "", AB81)</f>
        <v>0.182</v>
      </c>
      <c r="H81" s="62" t="n">
        <f aca="false">IF(AC81="", "", AC81)</f>
        <v>0.19</v>
      </c>
      <c r="I81" s="93" t="n">
        <v>0.2</v>
      </c>
      <c r="J81" s="93" t="n">
        <v>0.2</v>
      </c>
      <c r="K81" s="93" t="n">
        <v>0.2</v>
      </c>
      <c r="L81" s="93" t="n">
        <v>0.2</v>
      </c>
      <c r="M81" s="93" t="n">
        <v>0.2</v>
      </c>
      <c r="R81" s="7"/>
      <c r="AB81" s="39" t="n">
        <v>0.182</v>
      </c>
      <c r="AC81" s="39" t="n">
        <v>0.19</v>
      </c>
      <c r="AD81" s="39" t="n">
        <v>0.2</v>
      </c>
      <c r="AE81" s="39" t="n">
        <v>0.2</v>
      </c>
      <c r="AF81" s="39" t="n">
        <v>0.212</v>
      </c>
      <c r="AG81" s="39" t="n">
        <v>0.221</v>
      </c>
    </row>
    <row r="82" customFormat="false" ht="15" hidden="false" customHeight="false" outlineLevel="0" collapsed="false">
      <c r="A82" s="35" t="n">
        <v>300740</v>
      </c>
      <c r="B82" s="35" t="n">
        <f aca="false">VALUE(CONCATENATE($A$2, $C$4, C82))</f>
        <v>36100074</v>
      </c>
      <c r="C82" s="35" t="n">
        <v>100074</v>
      </c>
      <c r="D82" s="35"/>
      <c r="E82" s="61" t="s">
        <v>42</v>
      </c>
      <c r="F82" s="55" t="s">
        <v>50</v>
      </c>
      <c r="G82" s="62" t="n">
        <f aca="false">IF(AB82="", "", AB82)</f>
        <v>0.086</v>
      </c>
      <c r="H82" s="62" t="n">
        <f aca="false">IF(AC82="", "", AC82)</f>
        <v>0.018</v>
      </c>
      <c r="I82" s="93" t="n">
        <v>0.017</v>
      </c>
      <c r="J82" s="93" t="n">
        <v>0.02</v>
      </c>
      <c r="K82" s="93" t="n">
        <v>0.025</v>
      </c>
      <c r="L82" s="93" t="n">
        <v>0.028</v>
      </c>
      <c r="M82" s="93" t="n">
        <v>0.028</v>
      </c>
      <c r="R82" s="7"/>
      <c r="AB82" s="39" t="n">
        <v>0.086</v>
      </c>
      <c r="AC82" s="39" t="n">
        <v>0.018</v>
      </c>
      <c r="AD82" s="39" t="n">
        <v>0.017</v>
      </c>
      <c r="AE82" s="39" t="n">
        <v>0.046</v>
      </c>
      <c r="AF82" s="39" t="n">
        <v>0.086</v>
      </c>
      <c r="AG82" s="39" t="n">
        <v>0.138</v>
      </c>
    </row>
    <row r="83" customFormat="false" ht="15.75" hidden="false" customHeight="false" outlineLevel="0" collapsed="false">
      <c r="A83" s="35" t="n">
        <v>300750</v>
      </c>
      <c r="B83" s="44"/>
      <c r="C83" s="35" t="n">
        <v>100075</v>
      </c>
      <c r="D83" s="44"/>
      <c r="E83" s="48"/>
      <c r="F83" s="33"/>
      <c r="G83" s="49"/>
      <c r="H83" s="53"/>
      <c r="I83" s="53"/>
      <c r="J83" s="53"/>
      <c r="K83" s="53"/>
      <c r="L83" s="53"/>
      <c r="M83" s="53"/>
      <c r="R83" s="7"/>
      <c r="AB83" s="39"/>
      <c r="AC83" s="39"/>
      <c r="AD83" s="39"/>
      <c r="AE83" s="39"/>
      <c r="AF83" s="39"/>
      <c r="AG83" s="39"/>
    </row>
    <row r="84" customFormat="false" ht="39.55" hidden="false" customHeight="false" outlineLevel="0" collapsed="false">
      <c r="A84" s="35" t="n">
        <v>300760</v>
      </c>
      <c r="B84" s="35" t="n">
        <f aca="false">VALUE(CONCATENATE($A$2, $C$4, C84))</f>
        <v>36100076</v>
      </c>
      <c r="C84" s="35" t="n">
        <v>100076</v>
      </c>
      <c r="D84" s="35"/>
      <c r="E84" s="63" t="s">
        <v>59</v>
      </c>
      <c r="F84" s="64" t="s">
        <v>50</v>
      </c>
      <c r="G84" s="89" t="n">
        <f aca="false">ROUND(SUM(G86, G87, G88, G89, G90, G91, G92, G93, G94, G95), 3)</f>
        <v>0.04</v>
      </c>
      <c r="H84" s="89" t="n">
        <f aca="false">ROUND(SUM(H86, H87, H88, H89, H90, H91, H92, H93, H94, H95), 3)</f>
        <v>0.014</v>
      </c>
      <c r="I84" s="89" t="n">
        <v>0.006</v>
      </c>
      <c r="J84" s="89" t="n">
        <f aca="false">ROUND(SUM(J86, J87, J88, J89, J90, J91, J92, J93, J94, J95), 3)</f>
        <v>0.004</v>
      </c>
      <c r="K84" s="89" t="n">
        <f aca="false">ROUND(SUM(K86, K87, K88, K89, K90, K91, K92, K93, K94, K95), 3)</f>
        <v>0.004</v>
      </c>
      <c r="L84" s="89" t="n">
        <f aca="false">ROUND(SUM(L86, L87, L88, L89, L90, L91, L92, L93, L94, L95), 3)</f>
        <v>0.004</v>
      </c>
      <c r="M84" s="89" t="n">
        <f aca="false">ROUND(SUM(M86, M87, M88, M89, M90, M91, M92, M93, M94, M95), 3)</f>
        <v>0.004</v>
      </c>
      <c r="R84" s="7"/>
      <c r="AB84" s="39" t="n">
        <v>0.04</v>
      </c>
      <c r="AC84" s="39" t="n">
        <v>0.014</v>
      </c>
      <c r="AD84" s="39" t="n">
        <v>0.006</v>
      </c>
      <c r="AE84" s="39" t="n">
        <v>0.006</v>
      </c>
      <c r="AF84" s="39" t="n">
        <v>0.006</v>
      </c>
      <c r="AG84" s="39" t="n">
        <v>0.006</v>
      </c>
    </row>
    <row r="85" customFormat="false" ht="94.5" hidden="false" customHeight="false" outlineLevel="0" collapsed="false">
      <c r="A85" s="35" t="n">
        <v>300770</v>
      </c>
      <c r="B85" s="35"/>
      <c r="C85" s="35" t="n">
        <v>100077</v>
      </c>
      <c r="D85" s="35"/>
      <c r="E85" s="67" t="s">
        <v>60</v>
      </c>
      <c r="F85" s="64" t="s">
        <v>50</v>
      </c>
      <c r="G85" s="91" t="n">
        <f aca="false">ROUND(G84-SUM(G86, G87, G88, G89, G90, G91, G92, G93, G94, G95), 3)</f>
        <v>0</v>
      </c>
      <c r="H85" s="91" t="n">
        <f aca="false">ROUND(H84-SUM(H86, H87, H88, H89, H90, H91, H92, H93, H94, H95), 3)</f>
        <v>0</v>
      </c>
      <c r="I85" s="91" t="n">
        <f aca="false">ROUND(I84-SUM(I86, I87, I88, I89, I90, I91, I92, I93, I94, I95), 3)</f>
        <v>0</v>
      </c>
      <c r="J85" s="91" t="n">
        <f aca="false">ROUND(J84-SUM(J86, J87, J88, J89, J90, J91, J92, J93, J94, J95), 3)</f>
        <v>0</v>
      </c>
      <c r="K85" s="91" t="n">
        <f aca="false">ROUND(K84-SUM(K86, K87, K88, K89, K90, K91, K92, K93, K94, K95), 3)</f>
        <v>0</v>
      </c>
      <c r="L85" s="91" t="n">
        <f aca="false">ROUND(L84-SUM(L86, L87, L88, L89, L90, L91, L92, L93, L94, L95), 3)</f>
        <v>0</v>
      </c>
      <c r="M85" s="91" t="n">
        <f aca="false">ROUND(M84-SUM(M86, M87, M88, M89, M90, M91, M92, M93, M94, M95), 3)</f>
        <v>0</v>
      </c>
      <c r="R85" s="92" t="s">
        <v>61</v>
      </c>
      <c r="AB85" s="39"/>
      <c r="AC85" s="39"/>
      <c r="AD85" s="39"/>
      <c r="AE85" s="39"/>
      <c r="AF85" s="39"/>
      <c r="AG85" s="39"/>
    </row>
    <row r="86" customFormat="false" ht="15.75" hidden="false" customHeight="false" outlineLevel="0" collapsed="false">
      <c r="A86" s="35" t="n">
        <v>300780</v>
      </c>
      <c r="B86" s="35" t="n">
        <f aca="false">VALUE(CONCATENATE($A$2, $C$4, C86))</f>
        <v>36100078</v>
      </c>
      <c r="C86" s="35" t="n">
        <v>100078</v>
      </c>
      <c r="D86" s="35"/>
      <c r="E86" s="69" t="s">
        <v>32</v>
      </c>
      <c r="F86" s="64" t="s">
        <v>50</v>
      </c>
      <c r="G86" s="62" t="str">
        <f aca="false">IF(AB86="", "", AB86)</f>
        <v/>
      </c>
      <c r="H86" s="62" t="str">
        <f aca="false">IF(AC86="", "", AC86)</f>
        <v/>
      </c>
      <c r="I86" s="62" t="str">
        <f aca="false">IF(AD86="", "", AD86)</f>
        <v/>
      </c>
      <c r="J86" s="62" t="str">
        <f aca="false">IF(AE86="", "", AE86)</f>
        <v/>
      </c>
      <c r="K86" s="62" t="str">
        <f aca="false">IF(AF86="", "", AF86)</f>
        <v/>
      </c>
      <c r="L86" s="62" t="str">
        <f aca="false">IF(AG86="", "", AG86)</f>
        <v/>
      </c>
      <c r="M86" s="93"/>
      <c r="R86" s="7"/>
      <c r="AB86" s="39"/>
      <c r="AC86" s="39"/>
      <c r="AD86" s="39"/>
      <c r="AE86" s="39"/>
      <c r="AF86" s="39"/>
      <c r="AG86" s="39"/>
    </row>
    <row r="87" customFormat="false" ht="15" hidden="false" customHeight="false" outlineLevel="0" collapsed="false">
      <c r="A87" s="35" t="n">
        <v>300790</v>
      </c>
      <c r="B87" s="35" t="n">
        <f aca="false">VALUE(CONCATENATE($A$2, $C$4, C87))</f>
        <v>36100079</v>
      </c>
      <c r="C87" s="35" t="n">
        <v>100079</v>
      </c>
      <c r="D87" s="35"/>
      <c r="E87" s="69" t="s">
        <v>34</v>
      </c>
      <c r="F87" s="64" t="s">
        <v>50</v>
      </c>
      <c r="G87" s="62" t="n">
        <f aca="false">IF(AB87="", "", AB87)</f>
        <v>0.036</v>
      </c>
      <c r="H87" s="62" t="n">
        <f aca="false">IF(AC87="", "", AC87)</f>
        <v>0.01</v>
      </c>
      <c r="I87" s="62" t="n">
        <f aca="false">IF(AD87="", "", AD87)</f>
        <v>0</v>
      </c>
      <c r="J87" s="62" t="n">
        <f aca="false">IF(AE87="", "", AE87)</f>
        <v>0</v>
      </c>
      <c r="K87" s="62" t="n">
        <f aca="false">IF(AF87="", "", AF87)</f>
        <v>0</v>
      </c>
      <c r="L87" s="62" t="n">
        <f aca="false">IF(AG87="", "", AG87)</f>
        <v>0</v>
      </c>
      <c r="M87" s="71" t="n">
        <v>0</v>
      </c>
      <c r="R87" s="7"/>
      <c r="AB87" s="39" t="n">
        <v>0.036</v>
      </c>
      <c r="AC87" s="39" t="n">
        <v>0.01</v>
      </c>
      <c r="AD87" s="39" t="n">
        <v>0</v>
      </c>
      <c r="AE87" s="39" t="n">
        <v>0</v>
      </c>
      <c r="AF87" s="39" t="n">
        <v>0</v>
      </c>
      <c r="AG87" s="39" t="n">
        <v>0</v>
      </c>
    </row>
    <row r="88" customFormat="false" ht="39.55" hidden="false" customHeight="false" outlineLevel="0" collapsed="false">
      <c r="A88" s="35" t="n">
        <v>300800</v>
      </c>
      <c r="B88" s="35" t="n">
        <f aca="false">VALUE(CONCATENATE($A$2, $C$4, C88))</f>
        <v>36100080</v>
      </c>
      <c r="C88" s="35" t="n">
        <v>100080</v>
      </c>
      <c r="D88" s="35"/>
      <c r="E88" s="69" t="s">
        <v>35</v>
      </c>
      <c r="F88" s="64" t="s">
        <v>50</v>
      </c>
      <c r="G88" s="62" t="str">
        <f aca="false">IF(AB88="", "", AB88)</f>
        <v/>
      </c>
      <c r="H88" s="62" t="str">
        <f aca="false">IF(AC88="", "", AC88)</f>
        <v/>
      </c>
      <c r="I88" s="62" t="str">
        <f aca="false">IF(AD88="", "", AD88)</f>
        <v/>
      </c>
      <c r="J88" s="62" t="str">
        <f aca="false">IF(AE88="", "", AE88)</f>
        <v/>
      </c>
      <c r="K88" s="62" t="str">
        <f aca="false">IF(AF88="", "", AF88)</f>
        <v/>
      </c>
      <c r="L88" s="62" t="str">
        <f aca="false">IF(AG88="", "", AG88)</f>
        <v/>
      </c>
      <c r="M88" s="93"/>
      <c r="R88" s="7"/>
      <c r="AB88" s="39"/>
      <c r="AC88" s="39"/>
      <c r="AD88" s="39"/>
      <c r="AE88" s="39"/>
      <c r="AF88" s="39"/>
      <c r="AG88" s="39"/>
    </row>
    <row r="89" customFormat="false" ht="15" hidden="false" customHeight="false" outlineLevel="0" collapsed="false">
      <c r="A89" s="35" t="n">
        <v>300810</v>
      </c>
      <c r="B89" s="35" t="n">
        <f aca="false">VALUE(CONCATENATE($A$2, $C$4, C89))</f>
        <v>36100081</v>
      </c>
      <c r="C89" s="35" t="n">
        <v>100081</v>
      </c>
      <c r="D89" s="35"/>
      <c r="E89" s="69" t="s">
        <v>36</v>
      </c>
      <c r="F89" s="64" t="s">
        <v>50</v>
      </c>
      <c r="G89" s="62" t="str">
        <f aca="false">IF(AB89="", "", AB89)</f>
        <v/>
      </c>
      <c r="H89" s="62" t="str">
        <f aca="false">IF(AC89="", "", AC89)</f>
        <v/>
      </c>
      <c r="I89" s="62" t="str">
        <f aca="false">IF(AD89="", "", AD89)</f>
        <v/>
      </c>
      <c r="J89" s="62" t="str">
        <f aca="false">IF(AE89="", "", AE89)</f>
        <v/>
      </c>
      <c r="K89" s="62" t="str">
        <f aca="false">IF(AF89="", "", AF89)</f>
        <v/>
      </c>
      <c r="L89" s="62" t="str">
        <f aca="false">IF(AG89="", "", AG89)</f>
        <v/>
      </c>
      <c r="M89" s="93"/>
      <c r="R89" s="7"/>
      <c r="AB89" s="39"/>
      <c r="AC89" s="39"/>
      <c r="AD89" s="39"/>
      <c r="AE89" s="39"/>
      <c r="AF89" s="39"/>
      <c r="AG89" s="39"/>
    </row>
    <row r="90" customFormat="false" ht="26.85" hidden="false" customHeight="false" outlineLevel="0" collapsed="false">
      <c r="A90" s="35" t="n">
        <v>300820</v>
      </c>
      <c r="B90" s="35" t="n">
        <f aca="false">VALUE(CONCATENATE($A$2, $C$4, C90))</f>
        <v>36100082</v>
      </c>
      <c r="C90" s="35" t="n">
        <v>100082</v>
      </c>
      <c r="D90" s="35"/>
      <c r="E90" s="69" t="s">
        <v>37</v>
      </c>
      <c r="F90" s="64" t="s">
        <v>50</v>
      </c>
      <c r="G90" s="62" t="str">
        <f aca="false">IF(AB90="", "", AB90)</f>
        <v/>
      </c>
      <c r="H90" s="62" t="str">
        <f aca="false">IF(AC90="", "", AC90)</f>
        <v/>
      </c>
      <c r="I90" s="62" t="str">
        <f aca="false">IF(AD90="", "", AD90)</f>
        <v/>
      </c>
      <c r="J90" s="62" t="str">
        <f aca="false">IF(AE90="", "", AE90)</f>
        <v/>
      </c>
      <c r="K90" s="62" t="str">
        <f aca="false">IF(AF90="", "", AF90)</f>
        <v/>
      </c>
      <c r="L90" s="62" t="str">
        <f aca="false">IF(AG90="", "", AG90)</f>
        <v/>
      </c>
      <c r="M90" s="93"/>
      <c r="R90" s="7"/>
      <c r="AB90" s="39"/>
      <c r="AC90" s="39"/>
      <c r="AD90" s="39"/>
      <c r="AE90" s="39"/>
      <c r="AF90" s="39"/>
      <c r="AG90" s="39"/>
    </row>
    <row r="91" customFormat="false" ht="15" hidden="false" customHeight="false" outlineLevel="0" collapsed="false">
      <c r="A91" s="35" t="n">
        <v>300830</v>
      </c>
      <c r="B91" s="35" t="n">
        <f aca="false">VALUE(CONCATENATE($A$2, $C$4, C91))</f>
        <v>36100083</v>
      </c>
      <c r="C91" s="35" t="n">
        <v>100083</v>
      </c>
      <c r="D91" s="35"/>
      <c r="E91" s="69" t="s">
        <v>38</v>
      </c>
      <c r="F91" s="64" t="s">
        <v>50</v>
      </c>
      <c r="G91" s="62" t="str">
        <f aca="false">IF(AB91="", "", AB91)</f>
        <v/>
      </c>
      <c r="H91" s="62" t="str">
        <f aca="false">IF(AC91="", "", AC91)</f>
        <v/>
      </c>
      <c r="I91" s="62" t="str">
        <f aca="false">IF(AD91="", "", AD91)</f>
        <v/>
      </c>
      <c r="J91" s="62" t="str">
        <f aca="false">IF(AE91="", "", AE91)</f>
        <v/>
      </c>
      <c r="K91" s="62" t="str">
        <f aca="false">IF(AF91="", "", AF91)</f>
        <v/>
      </c>
      <c r="L91" s="62" t="str">
        <f aca="false">IF(AG91="", "", AG91)</f>
        <v/>
      </c>
      <c r="M91" s="93"/>
      <c r="R91" s="7"/>
      <c r="AB91" s="39"/>
      <c r="AC91" s="39"/>
      <c r="AD91" s="39"/>
      <c r="AE91" s="39"/>
      <c r="AF91" s="39"/>
      <c r="AG91" s="39"/>
    </row>
    <row r="92" customFormat="false" ht="26.85" hidden="false" customHeight="false" outlineLevel="0" collapsed="false">
      <c r="A92" s="35" t="n">
        <v>300840</v>
      </c>
      <c r="B92" s="35" t="n">
        <f aca="false">VALUE(CONCATENATE($A$2, $C$4, C92))</f>
        <v>36100084</v>
      </c>
      <c r="C92" s="35" t="n">
        <v>100084</v>
      </c>
      <c r="D92" s="35"/>
      <c r="E92" s="69" t="s">
        <v>39</v>
      </c>
      <c r="F92" s="64" t="s">
        <v>50</v>
      </c>
      <c r="G92" s="62" t="str">
        <f aca="false">IF(AB92="", "", AB92)</f>
        <v/>
      </c>
      <c r="H92" s="62" t="str">
        <f aca="false">IF(AC92="", "", AC92)</f>
        <v/>
      </c>
      <c r="I92" s="62" t="str">
        <f aca="false">IF(AD92="", "", AD92)</f>
        <v/>
      </c>
      <c r="J92" s="62" t="str">
        <f aca="false">IF(AE92="", "", AE92)</f>
        <v/>
      </c>
      <c r="K92" s="62" t="str">
        <f aca="false">IF(AF92="", "", AF92)</f>
        <v/>
      </c>
      <c r="L92" s="62" t="str">
        <f aca="false">IF(AG92="", "", AG92)</f>
        <v/>
      </c>
      <c r="M92" s="93"/>
      <c r="R92" s="7"/>
      <c r="AB92" s="39"/>
      <c r="AC92" s="39"/>
      <c r="AD92" s="39"/>
      <c r="AE92" s="39"/>
      <c r="AF92" s="39"/>
      <c r="AG92" s="39"/>
    </row>
    <row r="93" customFormat="false" ht="26.85" hidden="false" customHeight="false" outlineLevel="0" collapsed="false">
      <c r="A93" s="35" t="n">
        <v>300850</v>
      </c>
      <c r="B93" s="35" t="n">
        <f aca="false">VALUE(CONCATENATE($A$2, $C$4, C93))</f>
        <v>36100085</v>
      </c>
      <c r="C93" s="35" t="n">
        <v>100085</v>
      </c>
      <c r="D93" s="35"/>
      <c r="E93" s="69" t="s">
        <v>40</v>
      </c>
      <c r="F93" s="64" t="s">
        <v>50</v>
      </c>
      <c r="G93" s="62" t="n">
        <f aca="false">IF(AB93="", "", AB93)</f>
        <v>0.004</v>
      </c>
      <c r="H93" s="62" t="n">
        <f aca="false">IF(AC93="", "", AC93)</f>
        <v>0.004</v>
      </c>
      <c r="I93" s="93" t="n">
        <v>0.006</v>
      </c>
      <c r="J93" s="93" t="n">
        <v>0.004</v>
      </c>
      <c r="K93" s="93" t="n">
        <v>0.004</v>
      </c>
      <c r="L93" s="93" t="n">
        <v>0.004</v>
      </c>
      <c r="M93" s="93" t="n">
        <v>0.004</v>
      </c>
      <c r="R93" s="7"/>
      <c r="AB93" s="39" t="n">
        <v>0.004</v>
      </c>
      <c r="AC93" s="39" t="n">
        <v>0.004</v>
      </c>
      <c r="AD93" s="39" t="n">
        <v>0.006</v>
      </c>
      <c r="AE93" s="39" t="n">
        <v>0.006</v>
      </c>
      <c r="AF93" s="39" t="n">
        <v>0.006</v>
      </c>
      <c r="AG93" s="39" t="n">
        <v>0.006</v>
      </c>
    </row>
    <row r="94" customFormat="false" ht="26.85" hidden="false" customHeight="false" outlineLevel="0" collapsed="false">
      <c r="A94" s="35" t="n">
        <v>300860</v>
      </c>
      <c r="B94" s="35" t="n">
        <f aca="false">VALUE(CONCATENATE($A$2, $C$4, C94))</f>
        <v>36100086</v>
      </c>
      <c r="C94" s="35" t="n">
        <v>100086</v>
      </c>
      <c r="D94" s="35"/>
      <c r="E94" s="69" t="s">
        <v>41</v>
      </c>
      <c r="F94" s="64" t="s">
        <v>50</v>
      </c>
      <c r="G94" s="62" t="str">
        <f aca="false">IF(AB94="", "", AB94)</f>
        <v/>
      </c>
      <c r="H94" s="62" t="str">
        <f aca="false">IF(AC94="", "", AC94)</f>
        <v/>
      </c>
      <c r="I94" s="62" t="str">
        <f aca="false">IF(AD94="", "", AD94)</f>
        <v/>
      </c>
      <c r="J94" s="62" t="str">
        <f aca="false">IF(AE94="", "", AE94)</f>
        <v/>
      </c>
      <c r="K94" s="62" t="str">
        <f aca="false">IF(AF94="", "", AF94)</f>
        <v/>
      </c>
      <c r="L94" s="62" t="str">
        <f aca="false">IF(AG94="", "", AG94)</f>
        <v/>
      </c>
      <c r="M94" s="93"/>
      <c r="R94" s="7"/>
      <c r="AB94" s="39"/>
      <c r="AC94" s="39"/>
      <c r="AD94" s="39"/>
      <c r="AE94" s="39"/>
      <c r="AF94" s="39"/>
      <c r="AG94" s="39"/>
    </row>
    <row r="95" customFormat="false" ht="15" hidden="false" customHeight="false" outlineLevel="0" collapsed="false">
      <c r="A95" s="35" t="n">
        <v>300870</v>
      </c>
      <c r="B95" s="35" t="n">
        <f aca="false">VALUE(CONCATENATE($A$2, $C$4, C95))</f>
        <v>36100087</v>
      </c>
      <c r="C95" s="35" t="n">
        <v>100087</v>
      </c>
      <c r="D95" s="44"/>
      <c r="E95" s="69" t="s">
        <v>42</v>
      </c>
      <c r="F95" s="64" t="s">
        <v>50</v>
      </c>
      <c r="G95" s="62" t="str">
        <f aca="false">IF(AB95="", "", AB95)</f>
        <v/>
      </c>
      <c r="H95" s="62" t="str">
        <f aca="false">IF(AC95="", "", AC95)</f>
        <v/>
      </c>
      <c r="I95" s="62" t="str">
        <f aca="false">IF(AD95="", "", AD95)</f>
        <v/>
      </c>
      <c r="J95" s="62" t="str">
        <f aca="false">IF(AE95="", "", AE95)</f>
        <v/>
      </c>
      <c r="K95" s="62" t="str">
        <f aca="false">IF(AF95="", "", AF95)</f>
        <v/>
      </c>
      <c r="L95" s="62" t="str">
        <f aca="false">IF(AG95="", "", AG95)</f>
        <v/>
      </c>
      <c r="M95" s="93"/>
      <c r="R95" s="7"/>
      <c r="AB95" s="39"/>
      <c r="AC95" s="39"/>
      <c r="AD95" s="39"/>
      <c r="AE95" s="39"/>
      <c r="AF95" s="39"/>
      <c r="AG95" s="39"/>
    </row>
    <row r="96" customFormat="false" ht="15.75" hidden="false" customHeight="true" outlineLevel="0" collapsed="false">
      <c r="A96" s="35" t="n">
        <v>300880</v>
      </c>
      <c r="B96" s="35"/>
      <c r="C96" s="35" t="n">
        <v>100088</v>
      </c>
      <c r="D96" s="44"/>
      <c r="E96" s="48"/>
      <c r="F96" s="33"/>
      <c r="G96" s="49"/>
      <c r="H96" s="94"/>
      <c r="I96" s="94"/>
      <c r="J96" s="94"/>
      <c r="K96" s="94"/>
      <c r="L96" s="94"/>
      <c r="M96" s="53"/>
      <c r="R96" s="7"/>
      <c r="AB96" s="39"/>
      <c r="AC96" s="39"/>
      <c r="AD96" s="39"/>
      <c r="AE96" s="39"/>
      <c r="AF96" s="39"/>
      <c r="AG96" s="39"/>
    </row>
    <row r="97" customFormat="false" ht="15.75" hidden="false" customHeight="true" outlineLevel="0" collapsed="false">
      <c r="A97" s="35" t="n">
        <v>300890</v>
      </c>
      <c r="B97" s="35" t="n">
        <f aca="false">VALUE(CONCATENATE($A$2, $C$4, C97))</f>
        <v>36100089</v>
      </c>
      <c r="C97" s="35" t="n">
        <v>100089</v>
      </c>
      <c r="D97" s="35"/>
      <c r="E97" s="95" t="s">
        <v>62</v>
      </c>
      <c r="F97" s="33" t="s">
        <v>63</v>
      </c>
      <c r="G97" s="62" t="n">
        <f aca="false">IF(AB97="", "", AB97)</f>
        <v>27251.6</v>
      </c>
      <c r="H97" s="62" t="n">
        <f aca="false">IF(AC97="", "", AC97)</f>
        <v>24004.99</v>
      </c>
      <c r="I97" s="96" t="n">
        <v>38827</v>
      </c>
      <c r="J97" s="96" t="n">
        <v>42944</v>
      </c>
      <c r="K97" s="96" t="n">
        <v>46722.9</v>
      </c>
      <c r="L97" s="96" t="n">
        <v>50460.9</v>
      </c>
      <c r="M97" s="97" t="n">
        <v>53992.8</v>
      </c>
      <c r="R97" s="7"/>
      <c r="AB97" s="39" t="n">
        <v>27251.6</v>
      </c>
      <c r="AC97" s="39" t="n">
        <v>24004.99</v>
      </c>
      <c r="AD97" s="39" t="n">
        <v>25570.64</v>
      </c>
      <c r="AE97" s="39" t="n">
        <v>28160.7</v>
      </c>
      <c r="AF97" s="39" t="n">
        <v>30976.8</v>
      </c>
      <c r="AG97" s="39" t="n">
        <v>34074.5</v>
      </c>
    </row>
    <row r="98" customFormat="false" ht="31.5" hidden="false" customHeight="false" outlineLevel="0" collapsed="false">
      <c r="A98" s="35" t="n">
        <v>300900</v>
      </c>
      <c r="B98" s="35" t="n">
        <f aca="false">VALUE(CONCATENATE($A$2, $C$4, C98))</f>
        <v>36100090</v>
      </c>
      <c r="C98" s="35" t="n">
        <v>100090</v>
      </c>
      <c r="D98" s="35"/>
      <c r="E98" s="95"/>
      <c r="F98" s="41" t="s">
        <v>64</v>
      </c>
      <c r="G98" s="42" t="n">
        <f aca="false">IF(AB98="", "", AB98)</f>
        <v>128.343686567797</v>
      </c>
      <c r="H98" s="43" t="n">
        <f aca="false">IFERROR(IF(G97=0, 0, H97/G97*100), 0)</f>
        <v>88.0865343686243</v>
      </c>
      <c r="I98" s="43" t="n">
        <f aca="false">IFERROR(IF(H97=0, 0, I97/H97*100), 0)</f>
        <v>161.74553707375</v>
      </c>
      <c r="J98" s="43" t="n">
        <f aca="false">IFERROR(IF(I97=0, 0, J97/I97*100), 0)</f>
        <v>110.60344605558</v>
      </c>
      <c r="K98" s="43" t="n">
        <f aca="false">IFERROR(IF(J97=0, 0, K97/J97*100), 0)</f>
        <v>108.79959947839</v>
      </c>
      <c r="L98" s="43" t="n">
        <f aca="false">IFERROR(IF(K97=0, 0, L97/K97*100), 0)</f>
        <v>108.000359566722</v>
      </c>
      <c r="M98" s="43" t="n">
        <f aca="false">IFERROR(IF(L97=0, 0, M97/L97*100), 0)</f>
        <v>106.999280631142</v>
      </c>
      <c r="R98" s="7"/>
      <c r="AB98" s="39" t="n">
        <v>128.343686567797</v>
      </c>
      <c r="AC98" s="39" t="n">
        <v>88.0865343686243</v>
      </c>
      <c r="AD98" s="39" t="n">
        <v>106.522185595578</v>
      </c>
      <c r="AE98" s="39" t="n">
        <v>110.129038616163</v>
      </c>
      <c r="AF98" s="39" t="n">
        <v>110.000106531443</v>
      </c>
      <c r="AG98" s="39" t="n">
        <v>110.000064564448</v>
      </c>
    </row>
    <row r="99" customFormat="false" ht="15.75" hidden="false" customHeight="true" outlineLevel="0" collapsed="false">
      <c r="A99" s="35" t="n">
        <v>300910</v>
      </c>
      <c r="B99" s="44"/>
      <c r="C99" s="35" t="n">
        <v>100091</v>
      </c>
      <c r="D99" s="44"/>
      <c r="E99" s="48"/>
      <c r="F99" s="49"/>
      <c r="G99" s="49"/>
      <c r="H99" s="53"/>
      <c r="I99" s="53"/>
      <c r="J99" s="53"/>
      <c r="K99" s="53"/>
      <c r="L99" s="53"/>
      <c r="M99" s="53"/>
      <c r="R99" s="7"/>
      <c r="AB99" s="39"/>
      <c r="AC99" s="39"/>
      <c r="AD99" s="39"/>
      <c r="AE99" s="39"/>
      <c r="AF99" s="39"/>
      <c r="AG99" s="39"/>
    </row>
    <row r="100" customFormat="false" ht="15.75" hidden="false" customHeight="true" outlineLevel="0" collapsed="false">
      <c r="A100" s="35" t="n">
        <v>300920</v>
      </c>
      <c r="B100" s="35" t="n">
        <f aca="false">VALUE(CONCATENATE($A$2, $C$4, C100))</f>
        <v>36100092</v>
      </c>
      <c r="C100" s="35" t="n">
        <v>100092</v>
      </c>
      <c r="D100" s="35"/>
      <c r="E100" s="98" t="s">
        <v>65</v>
      </c>
      <c r="F100" s="55" t="s">
        <v>63</v>
      </c>
      <c r="G100" s="62" t="n">
        <f aca="false">IF(AB100="", "", AB100)</f>
        <v>25431</v>
      </c>
      <c r="H100" s="62" t="n">
        <f aca="false">IF(AC100="", "", AC100)</f>
        <v>35101</v>
      </c>
      <c r="I100" s="99" t="n">
        <v>38840</v>
      </c>
      <c r="J100" s="96" t="n">
        <v>42957</v>
      </c>
      <c r="K100" s="96" t="n">
        <v>46737.2</v>
      </c>
      <c r="L100" s="96" t="n">
        <v>50476.2</v>
      </c>
      <c r="M100" s="97" t="n">
        <v>54009.5</v>
      </c>
      <c r="R100" s="7"/>
      <c r="AB100" s="39" t="n">
        <v>25431</v>
      </c>
      <c r="AC100" s="39" t="n">
        <v>35101</v>
      </c>
      <c r="AD100" s="39" t="n">
        <v>38260.09</v>
      </c>
      <c r="AE100" s="39" t="n">
        <v>41703.51</v>
      </c>
      <c r="AF100" s="39" t="n">
        <v>45456.8</v>
      </c>
      <c r="AG100" s="39" t="n">
        <v>49547.9</v>
      </c>
    </row>
    <row r="101" customFormat="false" ht="31.5" hidden="false" customHeight="false" outlineLevel="0" collapsed="false">
      <c r="A101" s="35" t="n">
        <v>300930</v>
      </c>
      <c r="B101" s="35" t="n">
        <f aca="false">VALUE(CONCATENATE($A$2, $C$4, C101))</f>
        <v>36100093</v>
      </c>
      <c r="C101" s="35" t="n">
        <v>100093</v>
      </c>
      <c r="D101" s="35"/>
      <c r="E101" s="98"/>
      <c r="F101" s="100" t="s">
        <v>64</v>
      </c>
      <c r="G101" s="42" t="n">
        <f aca="false">IF(AB101="", "", AB101)</f>
        <v>120.938173206329</v>
      </c>
      <c r="H101" s="43" t="n">
        <f aca="false">IFERROR(IF(G100=0, 0, H100/G100*100), 0)</f>
        <v>138.024458338249</v>
      </c>
      <c r="I101" s="43" t="n">
        <f aca="false">IFERROR(IF(H100=0, 0, I100/H100*100), 0)</f>
        <v>110.652118173271</v>
      </c>
      <c r="J101" s="43" t="n">
        <f aca="false">IFERROR(IF(I100=0, 0, J100/I100*100), 0)</f>
        <v>110.599897013388</v>
      </c>
      <c r="K101" s="43" t="n">
        <f aca="false">IFERROR(IF(J100=0, 0, K100/J100*100), 0)</f>
        <v>108.799962753451</v>
      </c>
      <c r="L101" s="43" t="n">
        <f aca="false">IFERROR(IF(K100=0, 0, L100/K100*100), 0)</f>
        <v>108.000051350958</v>
      </c>
      <c r="M101" s="43" t="n">
        <f aca="false">IFERROR(IF(L100=0, 0, M100/L100*100), 0)</f>
        <v>106.999932641522</v>
      </c>
      <c r="R101" s="7"/>
      <c r="AB101" s="39" t="n">
        <v>120.938173206329</v>
      </c>
      <c r="AC101" s="39" t="n">
        <v>138.024458338249</v>
      </c>
      <c r="AD101" s="39" t="n">
        <v>109</v>
      </c>
      <c r="AE101" s="39" t="n">
        <v>109.000031102906</v>
      </c>
      <c r="AF101" s="39" t="n">
        <v>108.999937894916</v>
      </c>
      <c r="AG101" s="39" t="n">
        <v>108.999973601309</v>
      </c>
    </row>
    <row r="102" customFormat="false" ht="15.75" hidden="false" customHeight="true" outlineLevel="0" collapsed="false">
      <c r="A102" s="35" t="n">
        <v>300940</v>
      </c>
      <c r="B102" s="35" t="n">
        <f aca="false">VALUE(CONCATENATE($A$2, $C$4, C102))</f>
        <v>36100094</v>
      </c>
      <c r="C102" s="35" t="n">
        <v>100094</v>
      </c>
      <c r="D102" s="35"/>
      <c r="E102" s="98" t="s">
        <v>66</v>
      </c>
      <c r="F102" s="55" t="s">
        <v>63</v>
      </c>
      <c r="G102" s="62" t="n">
        <f aca="false">IF(AB102="", "", AB102)</f>
        <v>14782</v>
      </c>
      <c r="H102" s="62" t="n">
        <f aca="false">IF(AC102="", "", AC102)</f>
        <v>15964</v>
      </c>
      <c r="I102" s="96" t="n">
        <v>17866</v>
      </c>
      <c r="J102" s="96" t="n">
        <v>19761.9</v>
      </c>
      <c r="K102" s="96" t="n">
        <v>21500.9</v>
      </c>
      <c r="L102" s="96" t="n">
        <f aca="false">IF(AG102="", "", AG102)</f>
        <v>23260</v>
      </c>
      <c r="M102" s="97" t="n">
        <v>24888.2</v>
      </c>
      <c r="R102" s="7"/>
      <c r="AB102" s="39" t="n">
        <v>14782</v>
      </c>
      <c r="AC102" s="39" t="n">
        <v>15964</v>
      </c>
      <c r="AD102" s="39" t="n">
        <v>17560</v>
      </c>
      <c r="AE102" s="39" t="n">
        <v>19260</v>
      </c>
      <c r="AF102" s="39" t="n">
        <v>21160</v>
      </c>
      <c r="AG102" s="39" t="n">
        <v>23260</v>
      </c>
    </row>
    <row r="103" customFormat="false" ht="31.5" hidden="false" customHeight="false" outlineLevel="0" collapsed="false">
      <c r="A103" s="35" t="n">
        <v>300950</v>
      </c>
      <c r="B103" s="35" t="n">
        <f aca="false">VALUE(CONCATENATE($A$2, $C$4, C103))</f>
        <v>36100095</v>
      </c>
      <c r="C103" s="35" t="n">
        <v>100095</v>
      </c>
      <c r="D103" s="35"/>
      <c r="E103" s="98"/>
      <c r="F103" s="100" t="s">
        <v>64</v>
      </c>
      <c r="G103" s="42" t="n">
        <f aca="false">IF(AB103="", "", AB103)</f>
        <v>107.945085438878</v>
      </c>
      <c r="H103" s="43" t="n">
        <f aca="false">IFERROR(IF(G102=0, 0, H102/G102*100), 0)</f>
        <v>107.996211608713</v>
      </c>
      <c r="I103" s="43" t="n">
        <f aca="false">IFERROR(IF(H102=0, 0, I102/H102*100), 0)</f>
        <v>111.91430719118</v>
      </c>
      <c r="J103" s="43" t="n">
        <f aca="false">IFERROR(IF(I102=0, 0, J102/I102*100), 0)</f>
        <v>110.611776558827</v>
      </c>
      <c r="K103" s="43" t="n">
        <f aca="false">IFERROR(IF(J102=0, 0, K102/J102*100), 0)</f>
        <v>108.799761156569</v>
      </c>
      <c r="L103" s="43" t="n">
        <f aca="false">IFERROR(IF(K102=0, 0, L102/K102*100), 0)</f>
        <v>108.181517982968</v>
      </c>
      <c r="M103" s="43" t="n">
        <f aca="false">IFERROR(IF(L102=0, 0, M102/L102*100), 0)</f>
        <v>107</v>
      </c>
      <c r="R103" s="7"/>
      <c r="AB103" s="39" t="n">
        <v>107.945085438878</v>
      </c>
      <c r="AC103" s="39" t="n">
        <v>107.996211608713</v>
      </c>
      <c r="AD103" s="39" t="n">
        <v>109.997494362315</v>
      </c>
      <c r="AE103" s="39" t="n">
        <v>109.681093394077</v>
      </c>
      <c r="AF103" s="39" t="n">
        <v>109.865005192108</v>
      </c>
      <c r="AG103" s="39" t="n">
        <v>109.92438563327</v>
      </c>
    </row>
    <row r="104" customFormat="false" ht="15.75" hidden="false" customHeight="true" outlineLevel="0" collapsed="false">
      <c r="A104" s="35" t="n">
        <v>300960</v>
      </c>
      <c r="B104" s="35" t="n">
        <f aca="false">VALUE(CONCATENATE($A$2, $C$4, C104))</f>
        <v>36100096</v>
      </c>
      <c r="C104" s="35" t="n">
        <v>100096</v>
      </c>
      <c r="D104" s="35"/>
      <c r="E104" s="101" t="s">
        <v>67</v>
      </c>
      <c r="F104" s="64" t="s">
        <v>63</v>
      </c>
      <c r="G104" s="62" t="n">
        <f aca="false">IF(AB104="", "", AB104)</f>
        <v>24872</v>
      </c>
      <c r="H104" s="62" t="n">
        <f aca="false">IF(AC104="", "", AC104)</f>
        <v>26285.7</v>
      </c>
      <c r="I104" s="99" t="n">
        <v>37815.8</v>
      </c>
      <c r="J104" s="96" t="n">
        <v>41824.3</v>
      </c>
      <c r="K104" s="96" t="n">
        <v>45504.8</v>
      </c>
      <c r="L104" s="96" t="n">
        <v>49145.2</v>
      </c>
      <c r="M104" s="97" t="n">
        <v>52585.4</v>
      </c>
      <c r="R104" s="7"/>
      <c r="AB104" s="39" t="n">
        <v>24872</v>
      </c>
      <c r="AC104" s="39" t="n">
        <v>26285.7</v>
      </c>
      <c r="AD104" s="39" t="n">
        <v>27292.1</v>
      </c>
      <c r="AE104" s="39" t="n">
        <v>28356.2</v>
      </c>
      <c r="AF104" s="39" t="n">
        <v>29431.5</v>
      </c>
      <c r="AG104" s="39" t="n">
        <v>31234.2</v>
      </c>
    </row>
    <row r="105" customFormat="false" ht="31.5" hidden="false" customHeight="false" outlineLevel="0" collapsed="false">
      <c r="A105" s="35" t="n">
        <v>300970</v>
      </c>
      <c r="B105" s="35" t="n">
        <f aca="false">VALUE(CONCATENATE($A$2, $C$4, C105))</f>
        <v>36100097</v>
      </c>
      <c r="C105" s="35" t="n">
        <v>100097</v>
      </c>
      <c r="D105" s="35"/>
      <c r="E105" s="101"/>
      <c r="F105" s="102" t="s">
        <v>64</v>
      </c>
      <c r="G105" s="42" t="n">
        <f aca="false">IF(AB105="", "", AB105)</f>
        <v>103.858359779522</v>
      </c>
      <c r="H105" s="43" t="n">
        <f aca="false">IFERROR(IF(G104=0, 0, H104/G104*100), 0)</f>
        <v>105.683901576069</v>
      </c>
      <c r="I105" s="43" t="n">
        <f aca="false">IFERROR(IF(H104=0, 0, I104/H104*100), 0)</f>
        <v>143.864534708986</v>
      </c>
      <c r="J105" s="43" t="n">
        <f aca="false">IFERROR(IF(I104=0, 0, J104/I104*100), 0)</f>
        <v>110.600066638812</v>
      </c>
      <c r="K105" s="43" t="n">
        <f aca="false">IFERROR(IF(J104=0, 0, K104/J104*100), 0)</f>
        <v>108.799908187346</v>
      </c>
      <c r="L105" s="43" t="n">
        <f aca="false">IFERROR(IF(K104=0, 0, L104/K104*100), 0)</f>
        <v>108.000035161126</v>
      </c>
      <c r="M105" s="43" t="n">
        <f aca="false">IFERROR(IF(L104=0, 0, M104/L104*100), 0)</f>
        <v>107.000073252322</v>
      </c>
      <c r="R105" s="7"/>
      <c r="AB105" s="39" t="n">
        <v>103.858359779522</v>
      </c>
      <c r="AC105" s="39" t="n">
        <v>105.683901576069</v>
      </c>
      <c r="AD105" s="39" t="n">
        <v>103.828697732988</v>
      </c>
      <c r="AE105" s="39" t="n">
        <v>103.89893045973</v>
      </c>
      <c r="AF105" s="39" t="n">
        <v>103.792116009903</v>
      </c>
      <c r="AG105" s="39" t="n">
        <v>106.125070077978</v>
      </c>
    </row>
    <row r="106" customFormat="false" ht="15" hidden="false" customHeight="true" outlineLevel="0" collapsed="false">
      <c r="A106" s="35" t="n">
        <v>300980</v>
      </c>
      <c r="B106" s="44"/>
      <c r="C106" s="35" t="n">
        <v>100098</v>
      </c>
      <c r="D106" s="44"/>
      <c r="E106" s="34"/>
      <c r="F106" s="34"/>
      <c r="G106" s="103"/>
      <c r="H106" s="103"/>
      <c r="I106" s="103"/>
      <c r="J106" s="103"/>
      <c r="K106" s="103"/>
      <c r="L106" s="103"/>
      <c r="M106" s="103"/>
      <c r="R106" s="104"/>
      <c r="S106" s="104"/>
      <c r="T106" s="104"/>
      <c r="U106" s="104"/>
      <c r="V106" s="104"/>
      <c r="W106" s="104"/>
      <c r="X106" s="104"/>
      <c r="Y106" s="104"/>
      <c r="Z106" s="104"/>
      <c r="AB106" s="39"/>
      <c r="AC106" s="39"/>
      <c r="AD106" s="39"/>
      <c r="AE106" s="39"/>
      <c r="AF106" s="39"/>
      <c r="AG106" s="39"/>
    </row>
    <row r="107" customFormat="false" ht="31.5" hidden="false" customHeight="true" outlineLevel="0" collapsed="false">
      <c r="A107" s="35" t="n">
        <v>300990</v>
      </c>
      <c r="B107" s="35" t="n">
        <f aca="false">VALUE(CONCATENATE($A$2, $C$4, C107))</f>
        <v>36100099</v>
      </c>
      <c r="C107" s="35" t="n">
        <v>100099</v>
      </c>
      <c r="D107" s="35"/>
      <c r="E107" s="105" t="s">
        <v>68</v>
      </c>
      <c r="F107" s="33" t="s">
        <v>69</v>
      </c>
      <c r="G107" s="74" t="n">
        <f aca="false">ROUND(SUM(G113, G117, G121, G125, G129, G133, G137, G141, G145, G149), 1)</f>
        <v>3992.7</v>
      </c>
      <c r="H107" s="74" t="n">
        <f aca="false">ROUND(SUM(H113, H117, H121, H125, H129, H133, H137, H141, H145, H149), 1)</f>
        <v>4152.4</v>
      </c>
      <c r="I107" s="74" t="n">
        <f aca="false">ROUND(SUM(I113, I117, I121, I125, I129, I133, I137, I141, I145, I149), 1)</f>
        <v>5242.4</v>
      </c>
      <c r="J107" s="74" t="n">
        <f aca="false">ROUND(SUM(J113, J117, J121, J125, J129, J133, J137, J141, J145, J149), 1)</f>
        <v>6289.8</v>
      </c>
      <c r="K107" s="74" t="n">
        <f aca="false">ROUND(SUM(K113, K117, K121, K125, K129, K133, K137, K141, K145, K149), 1)</f>
        <v>7545.7</v>
      </c>
      <c r="L107" s="74" t="n">
        <f aca="false">ROUND(SUM(L113, L117, L121, L125, L129, L133, L137, L141, L145, L149), 1)</f>
        <v>8299.2</v>
      </c>
      <c r="M107" s="74" t="n">
        <f aca="false">ROUND(SUM(M113, M117, M121, M125, M129, M133, M137, M141, M145, M149), 1)</f>
        <v>9045.1</v>
      </c>
      <c r="R107" s="106" t="s">
        <v>70</v>
      </c>
      <c r="S107" s="106"/>
      <c r="T107" s="106"/>
      <c r="U107" s="106"/>
      <c r="V107" s="106"/>
      <c r="W107" s="106"/>
      <c r="X107" s="106"/>
      <c r="Y107" s="106"/>
      <c r="Z107" s="106"/>
      <c r="AB107" s="39" t="n">
        <v>3992.7</v>
      </c>
      <c r="AC107" s="39" t="n">
        <v>4152.385</v>
      </c>
      <c r="AD107" s="39" t="n">
        <v>4774</v>
      </c>
      <c r="AE107" s="39" t="n">
        <v>5251.9</v>
      </c>
      <c r="AF107" s="39" t="n">
        <v>5723.7</v>
      </c>
      <c r="AG107" s="39" t="n">
        <v>6295.5</v>
      </c>
    </row>
    <row r="108" customFormat="false" ht="31.5" hidden="false" customHeight="false" outlineLevel="0" collapsed="false">
      <c r="A108" s="35" t="n">
        <v>301000</v>
      </c>
      <c r="B108" s="59" t="n">
        <f aca="false">VALUE(CONCATENATE($A$2, $C$4, C108))</f>
        <v>36100100</v>
      </c>
      <c r="C108" s="35" t="n">
        <v>100100</v>
      </c>
      <c r="D108" s="35"/>
      <c r="E108" s="40" t="s">
        <v>71</v>
      </c>
      <c r="F108" s="41" t="s">
        <v>27</v>
      </c>
      <c r="G108" s="42" t="n">
        <f aca="false">IF(AB108="", "", AB108)</f>
        <v>115.629887054735</v>
      </c>
      <c r="H108" s="43" t="n">
        <f aca="false">IFERROR(IF(G107=0, 0, H107/G107*100), 0)</f>
        <v>103.999799634333</v>
      </c>
      <c r="I108" s="43" t="n">
        <f aca="false">IFERROR(IF(H107=0, 0, I107/H107*100), 0)</f>
        <v>126.249879587708</v>
      </c>
      <c r="J108" s="43" t="n">
        <f aca="false">IFERROR(IF(I107=0, 0, J107/I107*100), 0)</f>
        <v>119.979398748665</v>
      </c>
      <c r="K108" s="43" t="n">
        <f aca="false">IFERROR(IF(J107=0, 0, K107/J107*100), 0)</f>
        <v>119.967248561163</v>
      </c>
      <c r="L108" s="43" t="n">
        <f aca="false">IFERROR(IF(K107=0, 0, L107/K107*100), 0)</f>
        <v>109.985819738394</v>
      </c>
      <c r="M108" s="43" t="n">
        <f aca="false">IFERROR(IF(L107=0, 0, M107/L107*100), 0)</f>
        <v>108.987613263929</v>
      </c>
      <c r="R108" s="7"/>
      <c r="AB108" s="39" t="n">
        <v>115.629887054735</v>
      </c>
      <c r="AC108" s="39" t="n">
        <v>103.999423948706</v>
      </c>
      <c r="AD108" s="39" t="n">
        <v>114.970071416788</v>
      </c>
      <c r="AE108" s="39" t="n">
        <v>110.01047339757</v>
      </c>
      <c r="AF108" s="39" t="n">
        <v>108.98341552581</v>
      </c>
      <c r="AG108" s="39" t="n">
        <v>109.990041406782</v>
      </c>
    </row>
    <row r="109" customFormat="false" ht="47.25" hidden="false" customHeight="false" outlineLevel="0" collapsed="false">
      <c r="A109" s="35" t="n">
        <v>301010</v>
      </c>
      <c r="B109" s="35"/>
      <c r="C109" s="35" t="n">
        <v>100101</v>
      </c>
      <c r="D109" s="35"/>
      <c r="E109" s="107" t="s">
        <v>72</v>
      </c>
      <c r="F109" s="108" t="s">
        <v>27</v>
      </c>
      <c r="G109" s="109" t="n">
        <f aca="false">IFERROR(VLOOKUP(VALUE(CONCATENATE($A$2, $C$4, $C58)), $B$1:$M$1001, MATCH(G$6, $B$6:$M$6, 0), 0), 0)</f>
        <v>91.5</v>
      </c>
      <c r="H109" s="109" t="n">
        <f aca="false">IFERROR(VLOOKUP(VALUE(CONCATENATE($A$2, $C$4, $C58)), $B$1:$M$1001, MATCH(H$6, $B$6:$M$6, 0), 0), 0)</f>
        <v>91.3</v>
      </c>
      <c r="I109" s="109" t="n">
        <f aca="false">IFERROR(VLOOKUP(VALUE(CONCATENATE($A$2, $C$4, $C58)), $B$1:$M$1001, MATCH(I$6, $B$6:$M$6, 0), 0), 0)</f>
        <v>108.3</v>
      </c>
      <c r="J109" s="109" t="n">
        <f aca="false">IFERROR(VLOOKUP(VALUE(CONCATENATE($A$2, $C$4, $C58)), $B$1:$M$1001, MATCH(J$6, $B$6:$M$6, 0), 0), 0)</f>
        <v>100.1</v>
      </c>
      <c r="K109" s="109" t="n">
        <f aca="false">IFERROR(VLOOKUP(VALUE(CONCATENATE($A$2, $C$4, $C58)), $B$1:$M$1001, MATCH(K$6, $B$6:$M$6, 0), 0), 0)</f>
        <v>100.8</v>
      </c>
      <c r="L109" s="109" t="n">
        <f aca="false">IFERROR(VLOOKUP(VALUE(CONCATENATE($A$2, $C$4, $C58)), $B$1:$M$1001, MATCH(L$6, $B$6:$M$6, 0), 0), 0)</f>
        <v>100.5</v>
      </c>
      <c r="M109" s="109" t="n">
        <f aca="false">IFERROR(VLOOKUP(VALUE(CONCATENATE($A$2, $C$4, $C58)), $B$1:$M$1001, MATCH(M$6, $B$6:$M$6, 0), 0), 0)</f>
        <v>100</v>
      </c>
      <c r="R109" s="7"/>
      <c r="AB109" s="39"/>
      <c r="AC109" s="39"/>
      <c r="AD109" s="39"/>
      <c r="AE109" s="39"/>
      <c r="AF109" s="39"/>
      <c r="AG109" s="39"/>
    </row>
    <row r="110" customFormat="false" ht="63" hidden="false" customHeight="false" outlineLevel="0" collapsed="false">
      <c r="A110" s="35" t="n">
        <v>301020</v>
      </c>
      <c r="B110" s="35" t="n">
        <f aca="false">VALUE(CONCATENATE($A$2, $C$4, C110))</f>
        <v>36100102</v>
      </c>
      <c r="C110" s="35" t="n">
        <v>100102</v>
      </c>
      <c r="D110" s="35"/>
      <c r="E110" s="107" t="s">
        <v>73</v>
      </c>
      <c r="F110" s="108" t="s">
        <v>27</v>
      </c>
      <c r="G110" s="110" t="n">
        <f aca="false">IFERROR(IF(G109=0, 0, G108/G109), 0)</f>
        <v>1.26371461262005</v>
      </c>
      <c r="H110" s="110" t="n">
        <f aca="false">IFERROR(IF(H109=0, 0, H108/H109), 0)</f>
        <v>1.13909966740781</v>
      </c>
      <c r="I110" s="110" t="n">
        <f aca="false">IFERROR(IF(I109=0, 0, I108/I109), 0)</f>
        <v>1.16574219379232</v>
      </c>
      <c r="J110" s="110" t="n">
        <f aca="false">IFERROR(IF(J109=0, 0, J108/J109), 0)</f>
        <v>1.19859539209456</v>
      </c>
      <c r="K110" s="110" t="n">
        <f aca="false">IFERROR(IF(K109=0, 0, K108/K109), 0)</f>
        <v>1.19015127540836</v>
      </c>
      <c r="L110" s="110" t="n">
        <f aca="false">IFERROR(IF(L109=0, 0, L108/L109), 0)</f>
        <v>1.09438626605367</v>
      </c>
      <c r="M110" s="110" t="n">
        <f aca="false">IFERROR(IF(M109=0, 0, M108/M109), 0)</f>
        <v>1.08987613263929</v>
      </c>
      <c r="R110" s="7"/>
      <c r="AB110" s="39" t="n">
        <v>1.26371461262005</v>
      </c>
      <c r="AC110" s="39" t="n">
        <v>1.13909555255976</v>
      </c>
      <c r="AD110" s="39" t="n">
        <v>1.05187622522221</v>
      </c>
      <c r="AE110" s="39" t="n">
        <v>1.02335324090763</v>
      </c>
      <c r="AF110" s="39" t="n">
        <v>1.01379921419358</v>
      </c>
      <c r="AG110" s="39" t="n">
        <v>1.02221228073217</v>
      </c>
    </row>
    <row r="111" customFormat="false" ht="100.5" hidden="false" customHeight="true" outlineLevel="0" collapsed="false">
      <c r="A111" s="35" t="n">
        <v>301030</v>
      </c>
      <c r="B111" s="44"/>
      <c r="C111" s="35" t="n">
        <v>100103</v>
      </c>
      <c r="D111" s="44"/>
      <c r="E111" s="45" t="s">
        <v>74</v>
      </c>
      <c r="F111" s="33"/>
      <c r="G111" s="91" t="n">
        <f aca="false">ROUND(G107-SUM(G113, G117, G121, G125, G129, G133, G137, G141, G145, G149), 1)</f>
        <v>0</v>
      </c>
      <c r="H111" s="91" t="n">
        <f aca="false">ROUND(H107-SUM(H113, H117, H121, H125, H129, H133, H137, H141, H145, H149), 1)</f>
        <v>0</v>
      </c>
      <c r="I111" s="91" t="n">
        <f aca="false">ROUND(I107-SUM(I113, I117, I121, I125, I129, I133, I137, I141, I145, I149), 1)</f>
        <v>0</v>
      </c>
      <c r="J111" s="91" t="n">
        <f aca="false">ROUND(J107-SUM(J113, J117, J121, J125, J129, J133, J137, J141, J145, J149), 1)</f>
        <v>0</v>
      </c>
      <c r="K111" s="91" t="n">
        <f aca="false">ROUND(K107-SUM(K113, K117, K121, K125, K129, K133, K137, K141, K145, K149), 1)</f>
        <v>0</v>
      </c>
      <c r="L111" s="91" t="n">
        <f aca="false">ROUND(L107-SUM(L113, L117, L121, L125, L129, L133, L137, L141, L145, L149), 1)</f>
        <v>0</v>
      </c>
      <c r="M111" s="91" t="n">
        <f aca="false">ROUND(M107-SUM(M113, M117, M121, M125, M129, M133, M137, M141, M145, M149), 1)</f>
        <v>0</v>
      </c>
      <c r="R111" s="92" t="s">
        <v>75</v>
      </c>
      <c r="AB111" s="39"/>
      <c r="AC111" s="39"/>
      <c r="AD111" s="39"/>
      <c r="AE111" s="39"/>
      <c r="AF111" s="39"/>
      <c r="AG111" s="39"/>
    </row>
    <row r="112" customFormat="false" ht="15.75" hidden="false" customHeight="true" outlineLevel="0" collapsed="false">
      <c r="A112" s="35" t="n">
        <v>301040</v>
      </c>
      <c r="B112" s="111"/>
      <c r="C112" s="35" t="n">
        <v>100104</v>
      </c>
      <c r="D112" s="111"/>
      <c r="E112" s="105" t="s">
        <v>32</v>
      </c>
      <c r="F112" s="33"/>
      <c r="G112" s="49"/>
      <c r="H112" s="49"/>
      <c r="I112" s="49"/>
      <c r="J112" s="49"/>
      <c r="K112" s="49"/>
      <c r="L112" s="49"/>
      <c r="M112" s="49"/>
      <c r="R112" s="106" t="s">
        <v>76</v>
      </c>
      <c r="S112" s="106"/>
      <c r="T112" s="106"/>
      <c r="U112" s="106"/>
      <c r="V112" s="106"/>
      <c r="W112" s="106"/>
      <c r="X112" s="106"/>
      <c r="Y112" s="106"/>
      <c r="Z112" s="106"/>
      <c r="AB112" s="39"/>
      <c r="AC112" s="39"/>
      <c r="AD112" s="39"/>
      <c r="AE112" s="39"/>
      <c r="AF112" s="39"/>
      <c r="AG112" s="39"/>
    </row>
    <row r="113" customFormat="false" ht="15.75" hidden="false" customHeight="false" outlineLevel="0" collapsed="false">
      <c r="A113" s="35" t="n">
        <v>301050</v>
      </c>
      <c r="B113" s="35" t="n">
        <f aca="false">VALUE(CONCATENATE($A$2, $C$4, C113))</f>
        <v>36100105</v>
      </c>
      <c r="C113" s="35" t="n">
        <v>100105</v>
      </c>
      <c r="D113" s="35"/>
      <c r="E113" s="48" t="s">
        <v>77</v>
      </c>
      <c r="F113" s="33" t="s">
        <v>69</v>
      </c>
      <c r="G113" s="49" t="n">
        <f aca="false">SUM(G158, G203)</f>
        <v>9.3</v>
      </c>
      <c r="H113" s="49" t="n">
        <f aca="false">SUM(H158, H203)</f>
        <v>11.4</v>
      </c>
      <c r="I113" s="49" t="n">
        <f aca="false">SUM(I158, I203)</f>
        <v>12.7</v>
      </c>
      <c r="J113" s="49" t="n">
        <f aca="false">SUM(J158, J203)</f>
        <v>14.9</v>
      </c>
      <c r="K113" s="49" t="n">
        <f aca="false">SUM(K158, K203)</f>
        <v>16.3</v>
      </c>
      <c r="L113" s="49" t="n">
        <f aca="false">SUM(L158, L203)</f>
        <v>16.9</v>
      </c>
      <c r="M113" s="49" t="n">
        <f aca="false">SUM(M158, M203)</f>
        <v>17.1</v>
      </c>
      <c r="R113" s="106"/>
      <c r="S113" s="106"/>
      <c r="T113" s="106"/>
      <c r="U113" s="106"/>
      <c r="V113" s="106"/>
      <c r="W113" s="106"/>
      <c r="X113" s="106"/>
      <c r="Y113" s="106"/>
      <c r="Z113" s="106"/>
      <c r="AB113" s="39" t="n">
        <v>9.3</v>
      </c>
      <c r="AC113" s="39" t="n">
        <v>11.4</v>
      </c>
      <c r="AD113" s="39" t="n">
        <v>12.7</v>
      </c>
      <c r="AE113" s="39" t="n">
        <v>13.7</v>
      </c>
      <c r="AF113" s="39" t="n">
        <v>14.9</v>
      </c>
      <c r="AG113" s="39" t="n">
        <v>16.3</v>
      </c>
    </row>
    <row r="114" customFormat="false" ht="31.5" hidden="false" customHeight="false" outlineLevel="0" collapsed="false">
      <c r="A114" s="35" t="n">
        <v>301060</v>
      </c>
      <c r="B114" s="35" t="n">
        <f aca="false">VALUE(CONCATENATE($A$2, $C$4, C114))</f>
        <v>36100106</v>
      </c>
      <c r="C114" s="35" t="n">
        <v>100106</v>
      </c>
      <c r="D114" s="35"/>
      <c r="E114" s="48" t="s">
        <v>78</v>
      </c>
      <c r="F114" s="33" t="s">
        <v>64</v>
      </c>
      <c r="G114" s="112" t="n">
        <v>100</v>
      </c>
      <c r="H114" s="112" t="n">
        <v>100</v>
      </c>
      <c r="I114" s="112" t="n">
        <v>100</v>
      </c>
      <c r="J114" s="112" t="n">
        <f aca="false">J394</f>
        <v>111.6</v>
      </c>
      <c r="K114" s="112" t="n">
        <f aca="false">K394</f>
        <v>104.8</v>
      </c>
      <c r="L114" s="112" t="n">
        <f aca="false">L394</f>
        <v>102.6</v>
      </c>
      <c r="M114" s="112" t="n">
        <f aca="false">M394</f>
        <v>102.5</v>
      </c>
      <c r="R114" s="7"/>
      <c r="AB114" s="39" t="n">
        <v>106.5</v>
      </c>
      <c r="AC114" s="39" t="n">
        <v>104.7</v>
      </c>
      <c r="AD114" s="39" t="n">
        <v>105.6</v>
      </c>
      <c r="AE114" s="39" t="n">
        <v>103.1</v>
      </c>
      <c r="AF114" s="39" t="n">
        <v>102.7</v>
      </c>
      <c r="AG114" s="39" t="n">
        <v>102.1</v>
      </c>
    </row>
    <row r="115" customFormat="false" ht="31.5" hidden="false" customHeight="false" outlineLevel="0" collapsed="false">
      <c r="A115" s="35" t="n">
        <v>301070</v>
      </c>
      <c r="B115" s="59" t="n">
        <f aca="false">VALUE(CONCATENATE($A$2, $C$4, C115))</f>
        <v>36100107</v>
      </c>
      <c r="C115" s="35" t="n">
        <v>100107</v>
      </c>
      <c r="D115" s="59"/>
      <c r="E115" s="113" t="s">
        <v>79</v>
      </c>
      <c r="F115" s="41" t="s">
        <v>64</v>
      </c>
      <c r="G115" s="42" t="n">
        <f aca="false">IF(AB115="", "", AB115)</f>
        <v>104.205183367508</v>
      </c>
      <c r="H115" s="43" t="n">
        <f aca="false">IFERROR(IF(G113=0, 0, H113/G113/IF(H114&lt;&gt;0, H114, 100)*10000), 0)</f>
        <v>122.58064516129</v>
      </c>
      <c r="I115" s="43" t="n">
        <f aca="false">IFERROR(IF(H113=0, 0, I113/H113/IF(I114&lt;&gt;0, I114, 100)*10000), 0)</f>
        <v>111.40350877193</v>
      </c>
      <c r="J115" s="43" t="n">
        <f aca="false">IFERROR(IF(I113=0, 0, J113/I113/IF(J114&lt;&gt;0, J114, 100)*10000), 0)</f>
        <v>105.127988033754</v>
      </c>
      <c r="K115" s="43" t="n">
        <f aca="false">IFERROR(IF(J113=0, 0, K113/J113/IF(K114&lt;&gt;0, K114, 100)*10000), 0)</f>
        <v>104.38547056714</v>
      </c>
      <c r="L115" s="43" t="n">
        <f aca="false">IFERROR(IF(K113=0, 0, L113/K113/IF(L114&lt;&gt;0, L114, 100)*10000), 0)</f>
        <v>101.05358829931</v>
      </c>
      <c r="M115" s="43" t="n">
        <f aca="false">IFERROR(IF(L113=0, 0, M113/L113/IF(M114&lt;&gt;0, M114, 100)*10000), 0)</f>
        <v>98.7155433684515</v>
      </c>
      <c r="R115" s="7"/>
      <c r="AB115" s="39" t="n">
        <v>104.205183367508</v>
      </c>
      <c r="AC115" s="39" t="n">
        <v>117.077980096743</v>
      </c>
      <c r="AD115" s="39" t="n">
        <v>105.495746943115</v>
      </c>
      <c r="AE115" s="39" t="n">
        <v>104.630471142611</v>
      </c>
      <c r="AF115" s="39" t="n">
        <v>105.899828712358</v>
      </c>
      <c r="AG115" s="39" t="n">
        <v>107.145909064018</v>
      </c>
    </row>
    <row r="116" customFormat="false" ht="15.75" hidden="false" customHeight="false" outlineLevel="0" collapsed="false">
      <c r="A116" s="35" t="n">
        <v>301080</v>
      </c>
      <c r="B116" s="111"/>
      <c r="C116" s="35" t="n">
        <v>100108</v>
      </c>
      <c r="D116" s="111"/>
      <c r="E116" s="105" t="s">
        <v>34</v>
      </c>
      <c r="F116" s="114"/>
      <c r="G116" s="49"/>
      <c r="H116" s="53"/>
      <c r="I116" s="53"/>
      <c r="J116" s="53"/>
      <c r="K116" s="53"/>
      <c r="L116" s="53"/>
      <c r="M116" s="53"/>
      <c r="R116" s="7"/>
      <c r="AB116" s="39"/>
      <c r="AC116" s="39"/>
      <c r="AD116" s="39"/>
      <c r="AE116" s="39"/>
      <c r="AF116" s="39"/>
      <c r="AG116" s="39"/>
    </row>
    <row r="117" customFormat="false" ht="15.75" hidden="false" customHeight="false" outlineLevel="0" collapsed="false">
      <c r="A117" s="35" t="n">
        <v>301090</v>
      </c>
      <c r="B117" s="35" t="n">
        <f aca="false">VALUE(CONCATENATE($A$2, $C$4, C117))</f>
        <v>36100109</v>
      </c>
      <c r="C117" s="35" t="n">
        <v>100109</v>
      </c>
      <c r="D117" s="35"/>
      <c r="E117" s="48" t="s">
        <v>77</v>
      </c>
      <c r="F117" s="33" t="s">
        <v>69</v>
      </c>
      <c r="G117" s="49" t="n">
        <f aca="false">SUM(G162, G207)</f>
        <v>2570.1</v>
      </c>
      <c r="H117" s="49" t="n">
        <f aca="false">SUM(H162, H207)</f>
        <v>2631.1</v>
      </c>
      <c r="I117" s="49" t="n">
        <f aca="false">SUM(I162, I207)</f>
        <v>3201.7</v>
      </c>
      <c r="J117" s="49" t="n">
        <f aca="false">SUM(J162, J207)</f>
        <v>3843.4</v>
      </c>
      <c r="K117" s="49" t="n">
        <f aca="false">SUM(K162, K207)</f>
        <v>4618</v>
      </c>
      <c r="L117" s="49" t="n">
        <f aca="false">SUM(L162, L207)</f>
        <v>5342.9</v>
      </c>
      <c r="M117" s="49" t="n">
        <f aca="false">SUM(M162, M207)</f>
        <v>5857.8</v>
      </c>
      <c r="R117" s="7"/>
      <c r="AB117" s="39" t="n">
        <v>2570.1</v>
      </c>
      <c r="AC117" s="39" t="n">
        <v>2631.1</v>
      </c>
      <c r="AD117" s="39" t="n">
        <v>2982.4</v>
      </c>
      <c r="AE117" s="39" t="n">
        <v>3103.4</v>
      </c>
      <c r="AF117" s="39" t="n">
        <v>3413.8</v>
      </c>
      <c r="AG117" s="39" t="n">
        <v>3721.04</v>
      </c>
    </row>
    <row r="118" customFormat="false" ht="31.5" hidden="false" customHeight="false" outlineLevel="0" collapsed="false">
      <c r="A118" s="35" t="n">
        <v>301100</v>
      </c>
      <c r="B118" s="35" t="n">
        <f aca="false">VALUE(CONCATENATE($A$2, $C$4, C118))</f>
        <v>36100110</v>
      </c>
      <c r="C118" s="35" t="n">
        <v>100110</v>
      </c>
      <c r="D118" s="35"/>
      <c r="E118" s="48" t="s">
        <v>78</v>
      </c>
      <c r="F118" s="33" t="s">
        <v>64</v>
      </c>
      <c r="G118" s="112" t="n">
        <v>100</v>
      </c>
      <c r="H118" s="112" t="n">
        <v>100</v>
      </c>
      <c r="I118" s="112" t="n">
        <v>100</v>
      </c>
      <c r="J118" s="112" t="n">
        <f aca="false">J395</f>
        <v>109.5</v>
      </c>
      <c r="K118" s="112" t="n">
        <f aca="false">K395</f>
        <v>104.6</v>
      </c>
      <c r="L118" s="112" t="n">
        <f aca="false">L395</f>
        <v>103.8</v>
      </c>
      <c r="M118" s="112" t="n">
        <f aca="false">M395</f>
        <v>103.6</v>
      </c>
      <c r="R118" s="7"/>
      <c r="AB118" s="39" t="n">
        <v>106.7</v>
      </c>
      <c r="AC118" s="39" t="n">
        <v>106.9</v>
      </c>
      <c r="AD118" s="39" t="n">
        <v>100.3</v>
      </c>
      <c r="AE118" s="39" t="n">
        <v>104.3</v>
      </c>
      <c r="AF118" s="39" t="n">
        <v>103.9</v>
      </c>
      <c r="AG118" s="39" t="n">
        <v>103.9</v>
      </c>
    </row>
    <row r="119" customFormat="false" ht="31.5" hidden="false" customHeight="false" outlineLevel="0" collapsed="false">
      <c r="A119" s="35" t="n">
        <v>301110</v>
      </c>
      <c r="B119" s="59" t="n">
        <f aca="false">VALUE(CONCATENATE($A$2, $C$4, C119))</f>
        <v>36100111</v>
      </c>
      <c r="C119" s="35" t="n">
        <v>100111</v>
      </c>
      <c r="D119" s="59"/>
      <c r="E119" s="113" t="s">
        <v>79</v>
      </c>
      <c r="F119" s="41" t="s">
        <v>64</v>
      </c>
      <c r="G119" s="42" t="n">
        <f aca="false">IF(AB119="", "", AB119)</f>
        <v>111.758844616096</v>
      </c>
      <c r="H119" s="43" t="n">
        <f aca="false">IFERROR(IF(G117=0, 0, H117/G117/IF(H118&lt;&gt;0, H118, 100)*10000), 0)</f>
        <v>102.373448503949</v>
      </c>
      <c r="I119" s="43" t="n">
        <f aca="false">IFERROR(IF(H117=0, 0, I117/H117/IF(I118&lt;&gt;0, I118, 100)*10000), 0)</f>
        <v>121.686746987952</v>
      </c>
      <c r="J119" s="43" t="n">
        <f aca="false">IFERROR(IF(I117=0, 0, J117/I117/IF(J118&lt;&gt;0, J118, 100)*10000), 0)</f>
        <v>109.627833272935</v>
      </c>
      <c r="K119" s="43" t="n">
        <f aca="false">IFERROR(IF(J117=0, 0, K117/J117/IF(K118&lt;&gt;0, K118, 100)*10000), 0)</f>
        <v>114.87000983335</v>
      </c>
      <c r="L119" s="43" t="n">
        <f aca="false">IFERROR(IF(K117=0, 0, L117/K117/IF(L118&lt;&gt;0, L118, 100)*10000), 0)</f>
        <v>111.461725959657</v>
      </c>
      <c r="M119" s="43" t="n">
        <f aca="false">IFERROR(IF(L117=0, 0, M117/L117/IF(M118&lt;&gt;0, M118, 100)*10000), 0)</f>
        <v>105.827305475437</v>
      </c>
      <c r="R119" s="7"/>
      <c r="AB119" s="39" t="n">
        <v>111.758844616096</v>
      </c>
      <c r="AC119" s="39" t="n">
        <v>95.765620677221</v>
      </c>
      <c r="AD119" s="39" t="n">
        <v>113.012791658092</v>
      </c>
      <c r="AE119" s="39" t="n">
        <v>99.7671478361774</v>
      </c>
      <c r="AF119" s="39" t="n">
        <v>105.872890628882</v>
      </c>
      <c r="AG119" s="39" t="n">
        <v>104.908509542117</v>
      </c>
    </row>
    <row r="120" customFormat="false" ht="47.25" hidden="false" customHeight="false" outlineLevel="0" collapsed="false">
      <c r="A120" s="35" t="n">
        <v>301120</v>
      </c>
      <c r="B120" s="111"/>
      <c r="C120" s="35" t="n">
        <v>100112</v>
      </c>
      <c r="D120" s="111"/>
      <c r="E120" s="105" t="s">
        <v>80</v>
      </c>
      <c r="F120" s="33"/>
      <c r="G120" s="49"/>
      <c r="H120" s="53"/>
      <c r="I120" s="53"/>
      <c r="J120" s="53"/>
      <c r="K120" s="53"/>
      <c r="L120" s="53"/>
      <c r="M120" s="53"/>
      <c r="R120" s="7"/>
      <c r="AB120" s="39"/>
      <c r="AC120" s="39"/>
      <c r="AD120" s="39"/>
      <c r="AE120" s="39"/>
      <c r="AF120" s="39"/>
      <c r="AG120" s="39"/>
    </row>
    <row r="121" customFormat="false" ht="15.75" hidden="false" customHeight="false" outlineLevel="0" collapsed="false">
      <c r="A121" s="35" t="n">
        <v>301130</v>
      </c>
      <c r="B121" s="35" t="n">
        <f aca="false">VALUE(CONCATENATE($A$2, $C$4, C121))</f>
        <v>36100113</v>
      </c>
      <c r="C121" s="35" t="n">
        <v>100113</v>
      </c>
      <c r="D121" s="35"/>
      <c r="E121" s="48" t="s">
        <v>77</v>
      </c>
      <c r="F121" s="33" t="s">
        <v>69</v>
      </c>
      <c r="G121" s="49" t="n">
        <f aca="false">SUM(G166, G211)</f>
        <v>0</v>
      </c>
      <c r="H121" s="49" t="n">
        <f aca="false">SUM(H166, H211)</f>
        <v>0</v>
      </c>
      <c r="I121" s="49" t="n">
        <f aca="false">SUM(I166, I211)</f>
        <v>0</v>
      </c>
      <c r="J121" s="49" t="n">
        <f aca="false">SUM(J166, J211)</f>
        <v>0</v>
      </c>
      <c r="K121" s="49" t="n">
        <f aca="false">SUM(K166, K211)</f>
        <v>0</v>
      </c>
      <c r="L121" s="49" t="n">
        <f aca="false">SUM(L166, L211)</f>
        <v>0</v>
      </c>
      <c r="M121" s="49" t="n">
        <f aca="false">SUM(M166, M211)</f>
        <v>0</v>
      </c>
      <c r="R121" s="7"/>
      <c r="AB121" s="39" t="n">
        <v>0</v>
      </c>
      <c r="AC121" s="39" t="n">
        <v>0</v>
      </c>
      <c r="AD121" s="39" t="n">
        <v>0</v>
      </c>
      <c r="AE121" s="39" t="n">
        <v>0</v>
      </c>
      <c r="AF121" s="39" t="n">
        <v>0</v>
      </c>
      <c r="AG121" s="39" t="n">
        <v>0</v>
      </c>
    </row>
    <row r="122" customFormat="false" ht="31.5" hidden="false" customHeight="false" outlineLevel="0" collapsed="false">
      <c r="A122" s="35" t="n">
        <v>301140</v>
      </c>
      <c r="B122" s="35" t="n">
        <f aca="false">VALUE(CONCATENATE($A$2, $C$4, C122))</f>
        <v>36100114</v>
      </c>
      <c r="C122" s="35" t="n">
        <v>100114</v>
      </c>
      <c r="D122" s="35"/>
      <c r="E122" s="48" t="s">
        <v>78</v>
      </c>
      <c r="F122" s="33" t="s">
        <v>64</v>
      </c>
      <c r="G122" s="112" t="n">
        <v>100</v>
      </c>
      <c r="H122" s="112" t="n">
        <v>100</v>
      </c>
      <c r="I122" s="112" t="n">
        <v>100</v>
      </c>
      <c r="J122" s="112" t="n">
        <f aca="false">J396</f>
        <v>105.8</v>
      </c>
      <c r="K122" s="112" t="n">
        <f aca="false">K396</f>
        <v>105.5</v>
      </c>
      <c r="L122" s="112" t="n">
        <f aca="false">L396</f>
        <v>103.7</v>
      </c>
      <c r="M122" s="112" t="n">
        <f aca="false">M396</f>
        <v>103.8</v>
      </c>
      <c r="R122" s="7"/>
      <c r="AB122" s="39"/>
      <c r="AC122" s="39"/>
      <c r="AD122" s="39"/>
      <c r="AE122" s="39"/>
      <c r="AF122" s="39"/>
      <c r="AG122" s="39"/>
    </row>
    <row r="123" customFormat="false" ht="31.5" hidden="false" customHeight="false" outlineLevel="0" collapsed="false">
      <c r="A123" s="35" t="n">
        <v>301150</v>
      </c>
      <c r="B123" s="59" t="n">
        <f aca="false">VALUE(CONCATENATE($A$2, $C$4, C123))</f>
        <v>36100115</v>
      </c>
      <c r="C123" s="35" t="n">
        <v>100115</v>
      </c>
      <c r="D123" s="59"/>
      <c r="E123" s="113" t="s">
        <v>79</v>
      </c>
      <c r="F123" s="41" t="s">
        <v>64</v>
      </c>
      <c r="G123" s="42" t="n">
        <f aca="false">IF(AB123="", "", AB123)</f>
        <v>0</v>
      </c>
      <c r="H123" s="43" t="n">
        <f aca="false">IFERROR(IF(G121=0, 0, H121/G121/IF(H122&lt;&gt;0, H122, 100)*10000), 0)</f>
        <v>0</v>
      </c>
      <c r="I123" s="43" t="n">
        <f aca="false">IFERROR(IF(H121=0, 0, I121/H121/IF(I122&lt;&gt;0, I122, 100)*10000), 0)</f>
        <v>0</v>
      </c>
      <c r="J123" s="43" t="n">
        <f aca="false">IFERROR(IF(I121=0, 0, J121/I121/IF(J122&lt;&gt;0, J122, 100)*10000), 0)</f>
        <v>0</v>
      </c>
      <c r="K123" s="43" t="n">
        <f aca="false">IFERROR(IF(J121=0, 0, K121/J121/IF(K122&lt;&gt;0, K122, 100)*10000), 0)</f>
        <v>0</v>
      </c>
      <c r="L123" s="43" t="n">
        <f aca="false">IFERROR(IF(K121=0, 0, L121/K121/IF(L122&lt;&gt;0, L122, 100)*10000), 0)</f>
        <v>0</v>
      </c>
      <c r="M123" s="43" t="n">
        <f aca="false">IFERROR(IF(L121=0, 0, M121/L121/IF(M122&lt;&gt;0, M122, 100)*10000), 0)</f>
        <v>0</v>
      </c>
      <c r="R123" s="7"/>
      <c r="AB123" s="39" t="n">
        <v>0</v>
      </c>
      <c r="AC123" s="39" t="n">
        <v>0</v>
      </c>
      <c r="AD123" s="39" t="n">
        <v>0</v>
      </c>
      <c r="AE123" s="39" t="n">
        <v>0</v>
      </c>
      <c r="AF123" s="39" t="n">
        <v>0</v>
      </c>
      <c r="AG123" s="39" t="n">
        <v>0</v>
      </c>
    </row>
    <row r="124" customFormat="false" ht="15.75" hidden="false" customHeight="false" outlineLevel="0" collapsed="false">
      <c r="A124" s="35" t="n">
        <v>301160</v>
      </c>
      <c r="B124" s="111"/>
      <c r="C124" s="35" t="n">
        <v>100116</v>
      </c>
      <c r="D124" s="111"/>
      <c r="E124" s="36" t="s">
        <v>36</v>
      </c>
      <c r="F124" s="33"/>
      <c r="G124" s="49"/>
      <c r="H124" s="53"/>
      <c r="I124" s="53"/>
      <c r="J124" s="53"/>
      <c r="K124" s="53"/>
      <c r="L124" s="53"/>
      <c r="M124" s="53"/>
      <c r="R124" s="7"/>
      <c r="AB124" s="39"/>
      <c r="AC124" s="39"/>
      <c r="AD124" s="39"/>
      <c r="AE124" s="39"/>
      <c r="AF124" s="39"/>
      <c r="AG124" s="39"/>
    </row>
    <row r="125" customFormat="false" ht="15.75" hidden="false" customHeight="false" outlineLevel="0" collapsed="false">
      <c r="A125" s="35" t="n">
        <v>301170</v>
      </c>
      <c r="B125" s="35" t="n">
        <f aca="false">VALUE(CONCATENATE($A$2, $C$4, C125))</f>
        <v>36100117</v>
      </c>
      <c r="C125" s="35" t="n">
        <v>100117</v>
      </c>
      <c r="D125" s="35"/>
      <c r="E125" s="48" t="s">
        <v>77</v>
      </c>
      <c r="F125" s="33" t="s">
        <v>69</v>
      </c>
      <c r="G125" s="49" t="n">
        <f aca="false">SUM(G170, G215)</f>
        <v>113.4</v>
      </c>
      <c r="H125" s="49" t="n">
        <f aca="false">SUM(H170, H215)</f>
        <v>116.8</v>
      </c>
      <c r="I125" s="49" t="n">
        <f aca="false">SUM(I170, I215)</f>
        <v>121.5</v>
      </c>
      <c r="J125" s="49" t="n">
        <f aca="false">SUM(J170, J215)</f>
        <v>136.4</v>
      </c>
      <c r="K125" s="49" t="n">
        <f aca="false">SUM(K170, K215)</f>
        <v>150</v>
      </c>
      <c r="L125" s="49" t="n">
        <f aca="false">SUM(L170, L215)</f>
        <v>162</v>
      </c>
      <c r="M125" s="49" t="n">
        <f aca="false">SUM(M170, M215)</f>
        <v>164.2</v>
      </c>
      <c r="R125" s="7"/>
      <c r="AB125" s="39" t="n">
        <v>113.4</v>
      </c>
      <c r="AC125" s="39" t="n">
        <v>116.8</v>
      </c>
      <c r="AD125" s="39" t="n">
        <v>121.5</v>
      </c>
      <c r="AE125" s="39" t="n">
        <v>125.1</v>
      </c>
      <c r="AF125" s="39" t="n">
        <v>136.4</v>
      </c>
      <c r="AG125" s="39" t="n">
        <v>150</v>
      </c>
    </row>
    <row r="126" customFormat="false" ht="31.5" hidden="false" customHeight="false" outlineLevel="0" collapsed="false">
      <c r="A126" s="35" t="n">
        <v>301180</v>
      </c>
      <c r="B126" s="35" t="n">
        <f aca="false">VALUE(CONCATENATE($A$2, $C$4, C126))</f>
        <v>36100118</v>
      </c>
      <c r="C126" s="35" t="n">
        <v>100118</v>
      </c>
      <c r="D126" s="35"/>
      <c r="E126" s="48" t="s">
        <v>78</v>
      </c>
      <c r="F126" s="33" t="s">
        <v>64</v>
      </c>
      <c r="G126" s="112" t="n">
        <v>100</v>
      </c>
      <c r="H126" s="112" t="n">
        <v>100</v>
      </c>
      <c r="I126" s="112" t="n">
        <v>100</v>
      </c>
      <c r="J126" s="112" t="n">
        <f aca="false">J400</f>
        <v>106.4</v>
      </c>
      <c r="K126" s="112" t="n">
        <f aca="false">K400</f>
        <v>105.6</v>
      </c>
      <c r="L126" s="112" t="n">
        <f aca="false">L400</f>
        <v>105.3</v>
      </c>
      <c r="M126" s="112" t="n">
        <f aca="false">M400</f>
        <v>104.5</v>
      </c>
      <c r="R126" s="7"/>
      <c r="AB126" s="39" t="n">
        <v>106.8</v>
      </c>
      <c r="AC126" s="39" t="n">
        <v>110.8</v>
      </c>
      <c r="AD126" s="39" t="n">
        <v>104.3</v>
      </c>
      <c r="AE126" s="39" t="n">
        <v>104.7</v>
      </c>
      <c r="AF126" s="39" t="n">
        <v>104.3</v>
      </c>
      <c r="AG126" s="39" t="n">
        <v>103.7</v>
      </c>
    </row>
    <row r="127" customFormat="false" ht="31.5" hidden="false" customHeight="false" outlineLevel="0" collapsed="false">
      <c r="A127" s="35" t="n">
        <v>301190</v>
      </c>
      <c r="B127" s="59" t="n">
        <f aca="false">VALUE(CONCATENATE($A$2, $C$4, C127))</f>
        <v>36100119</v>
      </c>
      <c r="C127" s="35" t="n">
        <v>100119</v>
      </c>
      <c r="D127" s="59"/>
      <c r="E127" s="113" t="s">
        <v>79</v>
      </c>
      <c r="F127" s="41" t="s">
        <v>64</v>
      </c>
      <c r="G127" s="42" t="n">
        <f aca="false">IF(AB127="", "", AB127)</f>
        <v>96.967831306757</v>
      </c>
      <c r="H127" s="43" t="n">
        <f aca="false">IFERROR(IF(G125=0, 0, H125/G125/IF(H126&lt;&gt;0, H126, 100)*10000), 0)</f>
        <v>102.99823633157</v>
      </c>
      <c r="I127" s="43" t="n">
        <f aca="false">IFERROR(IF(H125=0, 0, I125/H125/IF(I126&lt;&gt;0, I126, 100)*10000), 0)</f>
        <v>104.02397260274</v>
      </c>
      <c r="J127" s="43" t="n">
        <f aca="false">IFERROR(IF(I125=0, 0, J125/I125/IF(J126&lt;&gt;0, J126, 100)*10000), 0)</f>
        <v>105.510690306012</v>
      </c>
      <c r="K127" s="43" t="n">
        <f aca="false">IFERROR(IF(J125=0, 0, K125/J125/IF(K126&lt;&gt;0, K126, 100)*10000), 0)</f>
        <v>104.138896294322</v>
      </c>
      <c r="L127" s="43" t="n">
        <f aca="false">IFERROR(IF(K125=0, 0, L125/K125/IF(L126&lt;&gt;0, L126, 100)*10000), 0)</f>
        <v>102.564102564103</v>
      </c>
      <c r="M127" s="43" t="n">
        <f aca="false">IFERROR(IF(L125=0, 0, M125/L125/IF(M126&lt;&gt;0, M126, 100)*10000), 0)</f>
        <v>96.9933250635005</v>
      </c>
      <c r="R127" s="7"/>
      <c r="AB127" s="39" t="n">
        <v>96.967831306757</v>
      </c>
      <c r="AC127" s="39" t="n">
        <v>92.9586970501531</v>
      </c>
      <c r="AD127" s="39" t="n">
        <v>99.7353524474974</v>
      </c>
      <c r="AE127" s="39" t="n">
        <v>98.340938837596</v>
      </c>
      <c r="AF127" s="39" t="n">
        <v>104.537654631808</v>
      </c>
      <c r="AG127" s="39" t="n">
        <v>106.046937788624</v>
      </c>
    </row>
    <row r="128" customFormat="false" ht="31.5" hidden="false" customHeight="false" outlineLevel="0" collapsed="false">
      <c r="A128" s="35" t="n">
        <v>301200</v>
      </c>
      <c r="B128" s="111"/>
      <c r="C128" s="35" t="n">
        <v>100120</v>
      </c>
      <c r="D128" s="111"/>
      <c r="E128" s="105" t="s">
        <v>37</v>
      </c>
      <c r="F128" s="33"/>
      <c r="G128" s="49"/>
      <c r="H128" s="53"/>
      <c r="I128" s="53"/>
      <c r="J128" s="53"/>
      <c r="K128" s="53"/>
      <c r="L128" s="53"/>
      <c r="M128" s="53"/>
      <c r="R128" s="7"/>
      <c r="AB128" s="39"/>
      <c r="AC128" s="39"/>
      <c r="AD128" s="39"/>
      <c r="AE128" s="39"/>
      <c r="AF128" s="39"/>
      <c r="AG128" s="39"/>
    </row>
    <row r="129" customFormat="false" ht="15.75" hidden="false" customHeight="false" outlineLevel="0" collapsed="false">
      <c r="A129" s="35" t="n">
        <v>301210</v>
      </c>
      <c r="B129" s="35" t="n">
        <f aca="false">VALUE(CONCATENATE($A$2, $C$4, C129))</f>
        <v>36100121</v>
      </c>
      <c r="C129" s="35" t="n">
        <v>100121</v>
      </c>
      <c r="D129" s="35"/>
      <c r="E129" s="48" t="s">
        <v>77</v>
      </c>
      <c r="F129" s="33" t="s">
        <v>69</v>
      </c>
      <c r="G129" s="49" t="n">
        <f aca="false">SUM(G174, G219)</f>
        <v>4.5</v>
      </c>
      <c r="H129" s="49" t="n">
        <f aca="false">SUM(H174, H219)</f>
        <v>5.4</v>
      </c>
      <c r="I129" s="49" t="n">
        <f aca="false">SUM(I174, I219)</f>
        <v>6.48</v>
      </c>
      <c r="J129" s="49" t="n">
        <f aca="false">SUM(J174, J219)</f>
        <v>6.4</v>
      </c>
      <c r="K129" s="49" t="n">
        <f aca="false">SUM(K174, K219)</f>
        <v>7</v>
      </c>
      <c r="L129" s="49" t="n">
        <f aca="false">SUM(L174, L219)</f>
        <v>7.6</v>
      </c>
      <c r="M129" s="49" t="n">
        <f aca="false">SUM(M174, M219)</f>
        <v>8.2</v>
      </c>
      <c r="R129" s="7"/>
      <c r="AB129" s="39" t="n">
        <v>4.5</v>
      </c>
      <c r="AC129" s="39" t="n">
        <v>5.4</v>
      </c>
      <c r="AD129" s="39" t="n">
        <v>6.48</v>
      </c>
      <c r="AE129" s="39" t="n">
        <v>6.73</v>
      </c>
      <c r="AF129" s="39" t="n">
        <v>7.4</v>
      </c>
      <c r="AG129" s="39" t="n">
        <v>8.08</v>
      </c>
    </row>
    <row r="130" customFormat="false" ht="31.5" hidden="false" customHeight="false" outlineLevel="0" collapsed="false">
      <c r="A130" s="35" t="n">
        <v>301220</v>
      </c>
      <c r="B130" s="35" t="n">
        <f aca="false">VALUE(CONCATENATE($A$2, $C$4, C130))</f>
        <v>36100122</v>
      </c>
      <c r="C130" s="35" t="n">
        <v>100122</v>
      </c>
      <c r="D130" s="35"/>
      <c r="E130" s="48" t="s">
        <v>78</v>
      </c>
      <c r="F130" s="33" t="s">
        <v>64</v>
      </c>
      <c r="G130" s="112" t="n">
        <v>100</v>
      </c>
      <c r="H130" s="112" t="n">
        <v>100</v>
      </c>
      <c r="I130" s="112" t="n">
        <v>100</v>
      </c>
      <c r="J130" s="112" t="n">
        <f aca="false">J399</f>
        <v>109.1</v>
      </c>
      <c r="K130" s="112" t="n">
        <f aca="false">K399</f>
        <v>104.8</v>
      </c>
      <c r="L130" s="112" t="n">
        <f aca="false">L399</f>
        <v>103.9</v>
      </c>
      <c r="M130" s="112" t="n">
        <f aca="false">M399</f>
        <v>103.8</v>
      </c>
      <c r="R130" s="7"/>
      <c r="AB130" s="39" t="n">
        <v>106.7</v>
      </c>
      <c r="AC130" s="39" t="n">
        <v>104.2</v>
      </c>
      <c r="AD130" s="39" t="n">
        <v>101.4</v>
      </c>
      <c r="AE130" s="39" t="n">
        <v>104.6</v>
      </c>
      <c r="AF130" s="39" t="n">
        <v>104.2</v>
      </c>
      <c r="AG130" s="39" t="n">
        <v>104.1</v>
      </c>
    </row>
    <row r="131" customFormat="false" ht="31.5" hidden="false" customHeight="false" outlineLevel="0" collapsed="false">
      <c r="A131" s="35" t="n">
        <v>301230</v>
      </c>
      <c r="B131" s="35" t="n">
        <f aca="false">VALUE(CONCATENATE($A$2, $C$4, C131))</f>
        <v>36100123</v>
      </c>
      <c r="C131" s="35" t="n">
        <v>100123</v>
      </c>
      <c r="D131" s="59"/>
      <c r="E131" s="113" t="s">
        <v>79</v>
      </c>
      <c r="F131" s="41" t="s">
        <v>64</v>
      </c>
      <c r="G131" s="42" t="n">
        <f aca="false">IF(AB131="", "", AB131)</f>
        <v>100.415048868657</v>
      </c>
      <c r="H131" s="43" t="n">
        <f aca="false">IFERROR(IF(G129=0, 0, H129/G129/IF(H130&lt;&gt;0, H130, 100)*10000), 0)</f>
        <v>120</v>
      </c>
      <c r="I131" s="43" t="n">
        <f aca="false">IFERROR(IF(H129=0, 0, I129/H129/IF(I130&lt;&gt;0, I130, 100)*10000), 0)</f>
        <v>120</v>
      </c>
      <c r="J131" s="43" t="n">
        <f aca="false">IFERROR(IF(I129=0, 0, J129/I129/IF(J130&lt;&gt;0, J130, 100)*10000), 0)</f>
        <v>90.5274354709124</v>
      </c>
      <c r="K131" s="43" t="n">
        <f aca="false">IFERROR(IF(J129=0, 0, K129/J129/IF(K130&lt;&gt;0, K130, 100)*10000), 0)</f>
        <v>104.365458015267</v>
      </c>
      <c r="L131" s="43" t="n">
        <f aca="false">IFERROR(IF(K129=0, 0, L129/K129/IF(L130&lt;&gt;0, L130, 100)*10000), 0)</f>
        <v>104.496081396948</v>
      </c>
      <c r="M131" s="43" t="n">
        <f aca="false">IFERROR(IF(L129=0, 0, M129/L129/IF(M130&lt;&gt;0, M130, 100)*10000), 0)</f>
        <v>103.944833181219</v>
      </c>
      <c r="R131" s="7"/>
      <c r="AB131" s="39" t="n">
        <v>100.415048868657</v>
      </c>
      <c r="AC131" s="39" t="n">
        <v>115.163147792706</v>
      </c>
      <c r="AD131" s="39" t="n">
        <v>118.343195266272</v>
      </c>
      <c r="AE131" s="39" t="n">
        <v>99.2906545806482</v>
      </c>
      <c r="AF131" s="39" t="n">
        <v>105.523439037398</v>
      </c>
      <c r="AG131" s="39" t="n">
        <v>104.888750421892</v>
      </c>
    </row>
    <row r="132" customFormat="false" ht="15.75" hidden="false" customHeight="false" outlineLevel="0" collapsed="false">
      <c r="A132" s="35" t="n">
        <v>301240</v>
      </c>
      <c r="B132" s="111"/>
      <c r="C132" s="35" t="n">
        <v>100124</v>
      </c>
      <c r="D132" s="111"/>
      <c r="E132" s="105" t="s">
        <v>38</v>
      </c>
      <c r="F132" s="32"/>
      <c r="G132" s="53"/>
      <c r="H132" s="53"/>
      <c r="I132" s="53"/>
      <c r="J132" s="53"/>
      <c r="K132" s="53"/>
      <c r="L132" s="53"/>
      <c r="M132" s="53"/>
      <c r="R132" s="7"/>
      <c r="AB132" s="39"/>
      <c r="AC132" s="39"/>
      <c r="AD132" s="39"/>
      <c r="AE132" s="39"/>
      <c r="AF132" s="39"/>
      <c r="AG132" s="39"/>
    </row>
    <row r="133" customFormat="false" ht="15.75" hidden="false" customHeight="false" outlineLevel="0" collapsed="false">
      <c r="A133" s="35" t="n">
        <v>301250</v>
      </c>
      <c r="B133" s="35" t="n">
        <f aca="false">VALUE(CONCATENATE($A$2, $C$4, C133))</f>
        <v>36100125</v>
      </c>
      <c r="C133" s="35" t="n">
        <v>100125</v>
      </c>
      <c r="D133" s="35"/>
      <c r="E133" s="48" t="s">
        <v>77</v>
      </c>
      <c r="F133" s="33" t="s">
        <v>69</v>
      </c>
      <c r="G133" s="49" t="n">
        <f aca="false">SUM(G178, G223)</f>
        <v>105.7</v>
      </c>
      <c r="H133" s="49" t="n">
        <f aca="false">SUM(H178, H223)</f>
        <v>110.9</v>
      </c>
      <c r="I133" s="49" t="n">
        <f aca="false">SUM(I178, I223)</f>
        <v>122.08</v>
      </c>
      <c r="J133" s="49" t="n">
        <f aca="false">SUM(J178, J223)</f>
        <v>147.8</v>
      </c>
      <c r="K133" s="49" t="n">
        <f aca="false">SUM(K178, K223)</f>
        <v>161.1</v>
      </c>
      <c r="L133" s="49" t="n">
        <f aca="false">SUM(L178, L223)</f>
        <v>167.8</v>
      </c>
      <c r="M133" s="49" t="n">
        <f aca="false">SUM(M178, M223)</f>
        <v>168.1</v>
      </c>
      <c r="R133" s="7"/>
      <c r="AB133" s="39" t="n">
        <v>105.7</v>
      </c>
      <c r="AC133" s="39" t="n">
        <v>110.9</v>
      </c>
      <c r="AD133" s="39" t="n">
        <v>122.08</v>
      </c>
      <c r="AE133" s="39" t="n">
        <v>123.12</v>
      </c>
      <c r="AF133" s="39" t="n">
        <v>147.76</v>
      </c>
      <c r="AG133" s="39" t="n">
        <v>161.06</v>
      </c>
    </row>
    <row r="134" customFormat="false" ht="31.5" hidden="false" customHeight="false" outlineLevel="0" collapsed="false">
      <c r="A134" s="35" t="n">
        <v>301260</v>
      </c>
      <c r="B134" s="35" t="n">
        <f aca="false">VALUE(CONCATENATE($A$2, $C$4, C134))</f>
        <v>36100126</v>
      </c>
      <c r="C134" s="35" t="n">
        <v>100126</v>
      </c>
      <c r="D134" s="35"/>
      <c r="E134" s="48" t="s">
        <v>78</v>
      </c>
      <c r="F134" s="33" t="s">
        <v>64</v>
      </c>
      <c r="G134" s="112" t="n">
        <v>100</v>
      </c>
      <c r="H134" s="112" t="n">
        <v>100</v>
      </c>
      <c r="I134" s="112" t="n">
        <v>100</v>
      </c>
      <c r="J134" s="112" t="n">
        <f aca="false">J402</f>
        <v>108.6</v>
      </c>
      <c r="K134" s="112" t="n">
        <f aca="false">K402</f>
        <v>107.3</v>
      </c>
      <c r="L134" s="112" t="n">
        <f aca="false">L402</f>
        <v>105.3</v>
      </c>
      <c r="M134" s="112" t="n">
        <f aca="false">M402</f>
        <v>104.4</v>
      </c>
      <c r="R134" s="7"/>
      <c r="AB134" s="39" t="n">
        <v>106.6</v>
      </c>
      <c r="AC134" s="39" t="n">
        <v>112.9</v>
      </c>
      <c r="AD134" s="39" t="n">
        <v>106</v>
      </c>
      <c r="AE134" s="39" t="n">
        <v>105.1</v>
      </c>
      <c r="AF134" s="39" t="n">
        <v>104.2</v>
      </c>
      <c r="AG134" s="39" t="n">
        <v>104.2</v>
      </c>
    </row>
    <row r="135" customFormat="false" ht="31.5" hidden="false" customHeight="false" outlineLevel="0" collapsed="false">
      <c r="A135" s="35" t="n">
        <v>301270</v>
      </c>
      <c r="B135" s="59" t="n">
        <f aca="false">VALUE(CONCATENATE($A$2, $C$4, C135))</f>
        <v>36100127</v>
      </c>
      <c r="C135" s="35" t="n">
        <v>100127</v>
      </c>
      <c r="D135" s="59"/>
      <c r="E135" s="113" t="s">
        <v>79</v>
      </c>
      <c r="F135" s="41" t="s">
        <v>64</v>
      </c>
      <c r="G135" s="42" t="n">
        <f aca="false">IF(AB135="", "", AB135)</f>
        <v>100.768010494364</v>
      </c>
      <c r="H135" s="43" t="n">
        <f aca="false">IFERROR(IF(G133=0, 0, H133/G133/IF(H134&lt;&gt;0, H134, 100)*10000), 0)</f>
        <v>104.919583727531</v>
      </c>
      <c r="I135" s="43" t="n">
        <f aca="false">IFERROR(IF(H133=0, 0, I133/H133/IF(I134&lt;&gt;0, I134, 100)*10000), 0)</f>
        <v>110.081154192967</v>
      </c>
      <c r="J135" s="43" t="n">
        <f aca="false">IFERROR(IF(I133=0, 0, J133/I133/IF(J134&lt;&gt;0, J134, 100)*10000), 0)</f>
        <v>111.480802975557</v>
      </c>
      <c r="K135" s="43" t="n">
        <f aca="false">IFERROR(IF(J133=0, 0, K133/J133/IF(K134&lt;&gt;0, K134, 100)*10000), 0)</f>
        <v>101.583081845319</v>
      </c>
      <c r="L135" s="43" t="n">
        <f aca="false">IFERROR(IF(K133=0, 0, L133/K133/IF(L134&lt;&gt;0, L134, 100)*10000), 0)</f>
        <v>98.9163414158242</v>
      </c>
      <c r="M135" s="43" t="n">
        <f aca="false">IFERROR(IF(L133=0, 0, M133/L133/IF(M134&lt;&gt;0, M134, 100)*10000), 0)</f>
        <v>95.9566899109047</v>
      </c>
      <c r="R135" s="7"/>
      <c r="AB135" s="39" t="n">
        <v>100.768010494364</v>
      </c>
      <c r="AC135" s="39" t="n">
        <v>92.9314293423656</v>
      </c>
      <c r="AD135" s="39" t="n">
        <v>103.850145465063</v>
      </c>
      <c r="AE135" s="39" t="n">
        <v>95.9580403360465</v>
      </c>
      <c r="AF135" s="39" t="n">
        <v>115.175619435309</v>
      </c>
      <c r="AG135" s="39" t="n">
        <v>104.607565102719</v>
      </c>
    </row>
    <row r="136" customFormat="false" ht="31.5" hidden="false" customHeight="false" outlineLevel="0" collapsed="false">
      <c r="A136" s="35" t="n">
        <v>301280</v>
      </c>
      <c r="B136" s="111"/>
      <c r="C136" s="35" t="n">
        <v>100128</v>
      </c>
      <c r="D136" s="111"/>
      <c r="E136" s="105" t="s">
        <v>39</v>
      </c>
      <c r="F136" s="33"/>
      <c r="G136" s="49"/>
      <c r="H136" s="53"/>
      <c r="I136" s="53"/>
      <c r="J136" s="53"/>
      <c r="K136" s="53"/>
      <c r="L136" s="53"/>
      <c r="M136" s="53"/>
      <c r="R136" s="7"/>
      <c r="AB136" s="39"/>
      <c r="AC136" s="39"/>
      <c r="AD136" s="39"/>
      <c r="AE136" s="39"/>
      <c r="AF136" s="39"/>
      <c r="AG136" s="39"/>
    </row>
    <row r="137" customFormat="false" ht="15.75" hidden="false" customHeight="false" outlineLevel="0" collapsed="false">
      <c r="A137" s="35" t="n">
        <v>301290</v>
      </c>
      <c r="B137" s="35" t="n">
        <f aca="false">VALUE(CONCATENATE($A$2, $C$4, C137))</f>
        <v>36100129</v>
      </c>
      <c r="C137" s="35" t="n">
        <v>100129</v>
      </c>
      <c r="D137" s="35"/>
      <c r="E137" s="48" t="s">
        <v>77</v>
      </c>
      <c r="F137" s="33" t="s">
        <v>69</v>
      </c>
      <c r="G137" s="49" t="n">
        <f aca="false">SUM(G182, G227)</f>
        <v>4</v>
      </c>
      <c r="H137" s="49" t="n">
        <f aca="false">SUM(H182, H227)</f>
        <v>4.4</v>
      </c>
      <c r="I137" s="49" t="n">
        <f aca="false">SUM(I182, I227)</f>
        <v>4.8</v>
      </c>
      <c r="J137" s="49" t="n">
        <f aca="false">SUM(J182, J227)</f>
        <v>5.8</v>
      </c>
      <c r="K137" s="49" t="n">
        <f aca="false">SUM(K182, K227)</f>
        <v>6.3</v>
      </c>
      <c r="L137" s="49" t="n">
        <f aca="false">SUM(L182, L227)</f>
        <v>6.3</v>
      </c>
      <c r="M137" s="49" t="n">
        <f aca="false">SUM(M182, M227)</f>
        <v>6.3</v>
      </c>
      <c r="R137" s="7"/>
      <c r="AB137" s="39" t="n">
        <v>4</v>
      </c>
      <c r="AC137" s="39" t="n">
        <v>4.4</v>
      </c>
      <c r="AD137" s="39" t="n">
        <v>4.8</v>
      </c>
      <c r="AE137" s="39" t="n">
        <v>5.3</v>
      </c>
      <c r="AF137" s="39" t="n">
        <v>5.8</v>
      </c>
      <c r="AG137" s="39" t="n">
        <v>6.3</v>
      </c>
    </row>
    <row r="138" customFormat="false" ht="31.5" hidden="false" customHeight="false" outlineLevel="0" collapsed="false">
      <c r="A138" s="35" t="n">
        <v>301300</v>
      </c>
      <c r="B138" s="35" t="n">
        <f aca="false">VALUE(CONCATENATE($A$2, $C$4, C138))</f>
        <v>36100130</v>
      </c>
      <c r="C138" s="35" t="n">
        <v>100130</v>
      </c>
      <c r="D138" s="35"/>
      <c r="E138" s="48" t="s">
        <v>78</v>
      </c>
      <c r="F138" s="33" t="s">
        <v>64</v>
      </c>
      <c r="G138" s="112" t="n">
        <f aca="false">IF(AB138="", "", AB138)</f>
        <v>106.4</v>
      </c>
      <c r="H138" s="112" t="n">
        <f aca="false">IF(AC138="", "", AC138)</f>
        <v>104.3</v>
      </c>
      <c r="I138" s="112" t="n">
        <f aca="false">IF(AD138="", "", AD138)</f>
        <v>105.3</v>
      </c>
      <c r="J138" s="112" t="n">
        <f aca="false">J401</f>
        <v>106.6</v>
      </c>
      <c r="K138" s="112" t="n">
        <f aca="false">K401</f>
        <v>104.7</v>
      </c>
      <c r="L138" s="112" t="n">
        <f aca="false">L401</f>
        <v>104</v>
      </c>
      <c r="M138" s="112" t="n">
        <f aca="false">M401</f>
        <v>104.3</v>
      </c>
      <c r="R138" s="7"/>
      <c r="AB138" s="39" t="n">
        <v>106.4</v>
      </c>
      <c r="AC138" s="39" t="n">
        <v>104.3</v>
      </c>
      <c r="AD138" s="39" t="n">
        <v>105.3</v>
      </c>
      <c r="AE138" s="39" t="n">
        <v>104</v>
      </c>
      <c r="AF138" s="39" t="n">
        <v>104</v>
      </c>
      <c r="AG138" s="39" t="n">
        <v>104.1</v>
      </c>
    </row>
    <row r="139" customFormat="false" ht="31.5" hidden="false" customHeight="false" outlineLevel="0" collapsed="false">
      <c r="A139" s="35" t="n">
        <v>301310</v>
      </c>
      <c r="B139" s="59" t="n">
        <f aca="false">VALUE(CONCATENATE($A$2, $C$4, C139))</f>
        <v>36100131</v>
      </c>
      <c r="C139" s="35" t="n">
        <v>100131</v>
      </c>
      <c r="D139" s="59"/>
      <c r="E139" s="113" t="s">
        <v>79</v>
      </c>
      <c r="F139" s="41" t="s">
        <v>64</v>
      </c>
      <c r="G139" s="42" t="n">
        <f aca="false">IF(AB139="", "", AB139)</f>
        <v>104.427736006683</v>
      </c>
      <c r="H139" s="43" t="n">
        <f aca="false">IFERROR(IF(G137=0, 0, H137/G137/IF(H138&lt;&gt;0, H138, 100)*10000), 0)</f>
        <v>105.465004793864</v>
      </c>
      <c r="I139" s="43" t="n">
        <f aca="false">IFERROR(IF(H137=0, 0, I137/H137/IF(I138&lt;&gt;0, I138, 100)*10000), 0)</f>
        <v>103.600103600104</v>
      </c>
      <c r="J139" s="43" t="n">
        <f aca="false">IFERROR(IF(I137=0, 0, J137/I137/IF(J138&lt;&gt;0, J138, 100)*10000), 0)</f>
        <v>113.352095059412</v>
      </c>
      <c r="K139" s="43" t="n">
        <f aca="false">IFERROR(IF(J137=0, 0, K137/J137/IF(K138&lt;&gt;0, K138, 100)*10000), 0)</f>
        <v>103.744689259955</v>
      </c>
      <c r="L139" s="43" t="n">
        <f aca="false">IFERROR(IF(K137=0, 0, L137/K137/IF(L138&lt;&gt;0, L138, 100)*10000), 0)</f>
        <v>96.1538461538462</v>
      </c>
      <c r="M139" s="43" t="n">
        <f aca="false">IFERROR(IF(L137=0, 0, M137/L137/IF(M138&lt;&gt;0, M138, 100)*10000), 0)</f>
        <v>95.8772770853308</v>
      </c>
      <c r="R139" s="7"/>
      <c r="AB139" s="39" t="n">
        <v>104.427736006683</v>
      </c>
      <c r="AC139" s="39" t="n">
        <v>105.465004793864</v>
      </c>
      <c r="AD139" s="39" t="n">
        <v>103.600103600104</v>
      </c>
      <c r="AE139" s="39" t="n">
        <v>106.169871794872</v>
      </c>
      <c r="AF139" s="39" t="n">
        <v>105.22496371553</v>
      </c>
      <c r="AG139" s="39" t="n">
        <v>104.342641359436</v>
      </c>
    </row>
    <row r="140" customFormat="false" ht="31.5" hidden="false" customHeight="false" outlineLevel="0" collapsed="false">
      <c r="A140" s="35" t="n">
        <v>301320</v>
      </c>
      <c r="B140" s="111"/>
      <c r="C140" s="35" t="n">
        <v>100132</v>
      </c>
      <c r="D140" s="111"/>
      <c r="E140" s="105" t="s">
        <v>40</v>
      </c>
      <c r="F140" s="32"/>
      <c r="G140" s="53"/>
      <c r="H140" s="53"/>
      <c r="I140" s="53"/>
      <c r="J140" s="53"/>
      <c r="K140" s="53"/>
      <c r="L140" s="53"/>
      <c r="M140" s="53"/>
      <c r="R140" s="7"/>
      <c r="AB140" s="39"/>
      <c r="AC140" s="39"/>
      <c r="AD140" s="39"/>
      <c r="AE140" s="39"/>
      <c r="AF140" s="39"/>
      <c r="AG140" s="39"/>
    </row>
    <row r="141" customFormat="false" ht="15.75" hidden="false" customHeight="false" outlineLevel="0" collapsed="false">
      <c r="A141" s="35" t="n">
        <v>301330</v>
      </c>
      <c r="B141" s="35" t="n">
        <f aca="false">VALUE(CONCATENATE($A$2, $C$4, C141))</f>
        <v>36100133</v>
      </c>
      <c r="C141" s="35" t="n">
        <v>100133</v>
      </c>
      <c r="D141" s="35"/>
      <c r="E141" s="48" t="s">
        <v>77</v>
      </c>
      <c r="F141" s="33" t="s">
        <v>69</v>
      </c>
      <c r="G141" s="49" t="n">
        <f aca="false">SUM(G186, G231)</f>
        <v>1075.026</v>
      </c>
      <c r="H141" s="49" t="n">
        <f aca="false">SUM(H186, H231)</f>
        <v>1155.1</v>
      </c>
      <c r="I141" s="49" t="n">
        <f aca="false">SUM(I186, I231)</f>
        <v>1580.5</v>
      </c>
      <c r="J141" s="49" t="n">
        <f aca="false">SUM(J186, J231)</f>
        <v>1913.2</v>
      </c>
      <c r="K141" s="49" t="n">
        <f aca="false">SUM(K186, K231)</f>
        <v>2303.5</v>
      </c>
      <c r="L141" s="49" t="n">
        <f aca="false">SUM(L186, L231)</f>
        <v>2308.2</v>
      </c>
      <c r="M141" s="49" t="n">
        <f aca="false">SUM(M186, M231)</f>
        <v>2514.9</v>
      </c>
      <c r="R141" s="7"/>
      <c r="AB141" s="39" t="n">
        <v>1075.026</v>
      </c>
      <c r="AC141" s="39" t="n">
        <v>1155.1</v>
      </c>
      <c r="AD141" s="39" t="n">
        <v>1395</v>
      </c>
      <c r="AE141" s="39" t="n">
        <v>1726.9</v>
      </c>
      <c r="AF141" s="39" t="n">
        <v>1835.6</v>
      </c>
      <c r="AG141" s="39" t="n">
        <v>2050</v>
      </c>
    </row>
    <row r="142" customFormat="false" ht="31.5" hidden="false" customHeight="false" outlineLevel="0" collapsed="false">
      <c r="A142" s="35" t="n">
        <v>301340</v>
      </c>
      <c r="B142" s="35" t="n">
        <f aca="false">VALUE(CONCATENATE($A$2, $C$4, C142))</f>
        <v>36100134</v>
      </c>
      <c r="C142" s="35" t="n">
        <v>100134</v>
      </c>
      <c r="D142" s="35"/>
      <c r="E142" s="48" t="s">
        <v>78</v>
      </c>
      <c r="F142" s="33" t="s">
        <v>64</v>
      </c>
      <c r="G142" s="112" t="n">
        <v>100</v>
      </c>
      <c r="H142" s="112" t="n">
        <v>100</v>
      </c>
      <c r="I142" s="112" t="n">
        <v>100</v>
      </c>
      <c r="J142" s="112" t="n">
        <f aca="false">J403</f>
        <v>107.3</v>
      </c>
      <c r="K142" s="112" t="n">
        <f aca="false">K403</f>
        <v>104.3</v>
      </c>
      <c r="L142" s="112" t="n">
        <f aca="false">L403</f>
        <v>104.2</v>
      </c>
      <c r="M142" s="112" t="n">
        <f aca="false">M403</f>
        <v>104.1</v>
      </c>
      <c r="R142" s="7"/>
      <c r="AB142" s="39" t="n">
        <v>106.3</v>
      </c>
      <c r="AC142" s="39" t="n">
        <v>104.4</v>
      </c>
      <c r="AD142" s="39" t="n">
        <v>105.5</v>
      </c>
      <c r="AE142" s="39" t="n">
        <v>104.3</v>
      </c>
      <c r="AF142" s="39" t="n">
        <v>104.3</v>
      </c>
      <c r="AG142" s="39" t="n">
        <v>104.3</v>
      </c>
    </row>
    <row r="143" customFormat="false" ht="31.5" hidden="false" customHeight="false" outlineLevel="0" collapsed="false">
      <c r="A143" s="35" t="n">
        <v>301350</v>
      </c>
      <c r="B143" s="59" t="n">
        <f aca="false">VALUE(CONCATENATE($A$2, $C$4, C143))</f>
        <v>36100135</v>
      </c>
      <c r="C143" s="35" t="n">
        <v>100135</v>
      </c>
      <c r="D143" s="59"/>
      <c r="E143" s="113" t="s">
        <v>79</v>
      </c>
      <c r="F143" s="41" t="s">
        <v>64</v>
      </c>
      <c r="G143" s="42" t="n">
        <f aca="false">IF(AB143="", "", AB143)</f>
        <v>103.980389095845</v>
      </c>
      <c r="H143" s="43" t="n">
        <f aca="false">IFERROR(IF(G141=0, 0, H141/G141/IF(H142&lt;&gt;0, H142, 100)*10000), 0)</f>
        <v>107.44856403473</v>
      </c>
      <c r="I143" s="43" t="n">
        <f aca="false">IFERROR(IF(H141=0, 0, I141/H141/IF(I142&lt;&gt;0, I142, 100)*10000), 0)</f>
        <v>136.827980261449</v>
      </c>
      <c r="J143" s="43" t="n">
        <f aca="false">IFERROR(IF(I141=0, 0, J141/I141/IF(J142&lt;&gt;0, J142, 100)*10000), 0)</f>
        <v>112.814818767758</v>
      </c>
      <c r="K143" s="43" t="n">
        <f aca="false">IFERROR(IF(J141=0, 0, K141/J141/IF(K142&lt;&gt;0, K142, 100)*10000), 0)</f>
        <v>115.436602428423</v>
      </c>
      <c r="L143" s="43" t="n">
        <f aca="false">IFERROR(IF(K141=0, 0, L141/K141/IF(L142&lt;&gt;0, L142, 100)*10000), 0)</f>
        <v>96.1651030081488</v>
      </c>
      <c r="M143" s="43" t="n">
        <f aca="false">IFERROR(IF(L141=0, 0, M141/L141/IF(M142&lt;&gt;0, M142, 100)*10000), 0)</f>
        <v>104.663813538351</v>
      </c>
      <c r="R143" s="7"/>
      <c r="AB143" s="39" t="n">
        <v>103.980389095845</v>
      </c>
      <c r="AC143" s="39" t="n">
        <v>102.920080493037</v>
      </c>
      <c r="AD143" s="39" t="n">
        <v>114.472762662678</v>
      </c>
      <c r="AE143" s="39" t="n">
        <v>118.688508816242</v>
      </c>
      <c r="AF143" s="39" t="n">
        <v>101.912287809273</v>
      </c>
      <c r="AG143" s="39" t="n">
        <v>107.075843334565</v>
      </c>
    </row>
    <row r="144" customFormat="false" ht="31.5" hidden="false" customHeight="false" outlineLevel="0" collapsed="false">
      <c r="A144" s="35" t="n">
        <v>301360</v>
      </c>
      <c r="B144" s="111"/>
      <c r="C144" s="35" t="n">
        <v>100136</v>
      </c>
      <c r="D144" s="111"/>
      <c r="E144" s="105" t="s">
        <v>41</v>
      </c>
      <c r="F144" s="33"/>
      <c r="G144" s="49"/>
      <c r="H144" s="53"/>
      <c r="I144" s="53"/>
      <c r="J144" s="53"/>
      <c r="K144" s="53"/>
      <c r="L144" s="53"/>
      <c r="M144" s="53"/>
      <c r="R144" s="7"/>
      <c r="AB144" s="39"/>
      <c r="AC144" s="39"/>
      <c r="AD144" s="39"/>
      <c r="AE144" s="39"/>
      <c r="AF144" s="39"/>
      <c r="AG144" s="39"/>
    </row>
    <row r="145" customFormat="false" ht="15.75" hidden="false" customHeight="false" outlineLevel="0" collapsed="false">
      <c r="A145" s="35" t="n">
        <v>301370</v>
      </c>
      <c r="B145" s="35" t="n">
        <f aca="false">VALUE(CONCATENATE($A$2, $C$4, C145))</f>
        <v>36100137</v>
      </c>
      <c r="C145" s="35" t="n">
        <v>100137</v>
      </c>
      <c r="D145" s="35"/>
      <c r="E145" s="48" t="s">
        <v>77</v>
      </c>
      <c r="F145" s="33" t="s">
        <v>69</v>
      </c>
      <c r="G145" s="49" t="n">
        <f aca="false">SUM(G190, G235)</f>
        <v>36</v>
      </c>
      <c r="H145" s="49" t="n">
        <f aca="false">SUM(H190, H235)</f>
        <v>37.2</v>
      </c>
      <c r="I145" s="49" t="n">
        <f aca="false">SUM(I190, I235)</f>
        <v>40.9</v>
      </c>
      <c r="J145" s="49" t="n">
        <f aca="false">SUM(J190, J235)</f>
        <v>45.7</v>
      </c>
      <c r="K145" s="49" t="n">
        <f aca="false">SUM(K190, K235)</f>
        <v>54.8</v>
      </c>
      <c r="L145" s="49" t="n">
        <f aca="false">SUM(L190, L235)</f>
        <v>55.2</v>
      </c>
      <c r="M145" s="49" t="n">
        <f aca="false">SUM(M190, M235)</f>
        <v>55.3</v>
      </c>
      <c r="R145" s="7"/>
      <c r="AB145" s="39" t="n">
        <v>36</v>
      </c>
      <c r="AC145" s="39" t="n">
        <v>37.2</v>
      </c>
      <c r="AD145" s="39" t="n">
        <v>40.9</v>
      </c>
      <c r="AE145" s="39" t="n">
        <v>41.9</v>
      </c>
      <c r="AF145" s="39" t="n">
        <v>45.7</v>
      </c>
      <c r="AG145" s="39" t="n">
        <v>54.8</v>
      </c>
    </row>
    <row r="146" customFormat="false" ht="31.5" hidden="false" customHeight="false" outlineLevel="0" collapsed="false">
      <c r="A146" s="35" t="n">
        <v>301380</v>
      </c>
      <c r="B146" s="35" t="n">
        <f aca="false">VALUE(CONCATENATE($A$2, $C$4, C146))</f>
        <v>36100138</v>
      </c>
      <c r="C146" s="35" t="n">
        <v>100138</v>
      </c>
      <c r="D146" s="35"/>
      <c r="E146" s="48" t="s">
        <v>78</v>
      </c>
      <c r="F146" s="33" t="s">
        <v>64</v>
      </c>
      <c r="G146" s="112" t="n">
        <v>100</v>
      </c>
      <c r="H146" s="112" t="n">
        <v>100</v>
      </c>
      <c r="I146" s="112" t="n">
        <v>100</v>
      </c>
      <c r="J146" s="112" t="n">
        <f aca="false">J398</f>
        <v>108.4</v>
      </c>
      <c r="K146" s="112" t="n">
        <f aca="false">K398</f>
        <v>107.3</v>
      </c>
      <c r="L146" s="112" t="n">
        <f aca="false">L398</f>
        <v>105.3</v>
      </c>
      <c r="M146" s="112" t="n">
        <f aca="false">M398</f>
        <v>104.4</v>
      </c>
      <c r="R146" s="7"/>
      <c r="AB146" s="39" t="n">
        <v>106.2</v>
      </c>
      <c r="AC146" s="39" t="n">
        <v>104.5</v>
      </c>
      <c r="AD146" s="39" t="n">
        <v>105.3</v>
      </c>
      <c r="AE146" s="39" t="n">
        <v>103.9</v>
      </c>
      <c r="AF146" s="39" t="n">
        <v>103.9</v>
      </c>
      <c r="AG146" s="39" t="n">
        <v>103.9</v>
      </c>
    </row>
    <row r="147" customFormat="false" ht="31.5" hidden="false" customHeight="false" outlineLevel="0" collapsed="false">
      <c r="A147" s="35" t="n">
        <v>301390</v>
      </c>
      <c r="B147" s="59" t="n">
        <f aca="false">VALUE(CONCATENATE($A$2, $C$4, C147))</f>
        <v>36100139</v>
      </c>
      <c r="C147" s="35" t="n">
        <v>100139</v>
      </c>
      <c r="D147" s="59"/>
      <c r="E147" s="113" t="s">
        <v>79</v>
      </c>
      <c r="F147" s="41" t="s">
        <v>64</v>
      </c>
      <c r="G147" s="42" t="n">
        <f aca="false">IF(AB147="", "", AB147)</f>
        <v>104.624398409709</v>
      </c>
      <c r="H147" s="43" t="n">
        <f aca="false">IFERROR(IF(G145=0, 0, H145/G145/IF(H146&lt;&gt;0, H146, 100)*10000), 0)</f>
        <v>103.333333333333</v>
      </c>
      <c r="I147" s="43" t="n">
        <f aca="false">IFERROR(IF(H145=0, 0, I145/H145/IF(I146&lt;&gt;0, I146, 100)*10000), 0)</f>
        <v>109.94623655914</v>
      </c>
      <c r="J147" s="43" t="n">
        <f aca="false">IFERROR(IF(I145=0, 0, J145/I145/IF(J146&lt;&gt;0, J146, 100)*10000), 0)</f>
        <v>103.077436642337</v>
      </c>
      <c r="K147" s="43" t="n">
        <f aca="false">IFERROR(IF(J145=0, 0, K145/J145/IF(K146&lt;&gt;0, K146, 100)*10000), 0)</f>
        <v>111.75440134921</v>
      </c>
      <c r="L147" s="43" t="n">
        <f aca="false">IFERROR(IF(K145=0, 0, L145/K145/IF(L146&lt;&gt;0, L146, 100)*10000), 0)</f>
        <v>95.6599496745482</v>
      </c>
      <c r="M147" s="43" t="n">
        <f aca="false">IFERROR(IF(L145=0, 0, M145/L145/IF(M146&lt;&gt;0, M146, 100)*10000), 0)</f>
        <v>95.9589649619634</v>
      </c>
      <c r="R147" s="7"/>
      <c r="AB147" s="39" t="n">
        <v>104.624398409709</v>
      </c>
      <c r="AC147" s="39" t="n">
        <v>98.8835725677831</v>
      </c>
      <c r="AD147" s="39" t="n">
        <v>104.412380398043</v>
      </c>
      <c r="AE147" s="39" t="n">
        <v>98.5996032483745</v>
      </c>
      <c r="AF147" s="39" t="n">
        <v>104.975180375843</v>
      </c>
      <c r="AG147" s="39" t="n">
        <v>115.411426994901</v>
      </c>
    </row>
    <row r="148" customFormat="false" ht="15.75" hidden="false" customHeight="false" outlineLevel="0" collapsed="false">
      <c r="A148" s="35" t="n">
        <v>301400</v>
      </c>
      <c r="B148" s="111"/>
      <c r="C148" s="35" t="n">
        <v>100140</v>
      </c>
      <c r="D148" s="111"/>
      <c r="E148" s="36" t="s">
        <v>42</v>
      </c>
      <c r="F148" s="32"/>
      <c r="G148" s="53"/>
      <c r="H148" s="53"/>
      <c r="I148" s="53"/>
      <c r="J148" s="53"/>
      <c r="K148" s="53"/>
      <c r="L148" s="53"/>
      <c r="M148" s="53"/>
      <c r="R148" s="7"/>
      <c r="AB148" s="39"/>
      <c r="AC148" s="39"/>
      <c r="AD148" s="39"/>
      <c r="AE148" s="39"/>
      <c r="AF148" s="39"/>
      <c r="AG148" s="39"/>
    </row>
    <row r="149" customFormat="false" ht="15.75" hidden="false" customHeight="false" outlineLevel="0" collapsed="false">
      <c r="A149" s="35" t="n">
        <v>301410</v>
      </c>
      <c r="B149" s="35" t="n">
        <f aca="false">VALUE(CONCATENATE($A$2, $C$4, C149))</f>
        <v>36100141</v>
      </c>
      <c r="C149" s="35" t="n">
        <v>100141</v>
      </c>
      <c r="D149" s="35"/>
      <c r="E149" s="48" t="s">
        <v>77</v>
      </c>
      <c r="F149" s="33" t="s">
        <v>69</v>
      </c>
      <c r="G149" s="49" t="n">
        <f aca="false">SUM(G194, G239)</f>
        <v>74.7</v>
      </c>
      <c r="H149" s="49" t="n">
        <f aca="false">SUM(H194, H239)</f>
        <v>80.05</v>
      </c>
      <c r="I149" s="49" t="n">
        <f aca="false">SUM(I194, I239)</f>
        <v>151.7</v>
      </c>
      <c r="J149" s="49" t="n">
        <f aca="false">SUM(J194, J239)</f>
        <v>176.2</v>
      </c>
      <c r="K149" s="49" t="n">
        <f aca="false">SUM(K194, K239)</f>
        <v>228.7</v>
      </c>
      <c r="L149" s="49" t="n">
        <f aca="false">SUM(L194, L239)</f>
        <v>232.3</v>
      </c>
      <c r="M149" s="49" t="n">
        <f aca="false">SUM(M194, M239)</f>
        <v>253.2</v>
      </c>
      <c r="R149" s="7"/>
      <c r="AB149" s="39" t="n">
        <v>74.7</v>
      </c>
      <c r="AC149" s="39" t="n">
        <v>80.05</v>
      </c>
      <c r="AD149" s="39" t="n">
        <v>88.1</v>
      </c>
      <c r="AE149" s="39" t="n">
        <v>105.7</v>
      </c>
      <c r="AF149" s="39" t="n">
        <v>116.3</v>
      </c>
      <c r="AG149" s="39" t="n">
        <v>127.9</v>
      </c>
    </row>
    <row r="150" customFormat="false" ht="31.5" hidden="false" customHeight="false" outlineLevel="0" collapsed="false">
      <c r="A150" s="35" t="n">
        <v>301420</v>
      </c>
      <c r="B150" s="35" t="n">
        <f aca="false">VALUE(CONCATENATE($A$2, $C$4, C150))</f>
        <v>36100142</v>
      </c>
      <c r="C150" s="35" t="n">
        <v>100142</v>
      </c>
      <c r="D150" s="35"/>
      <c r="E150" s="48" t="s">
        <v>78</v>
      </c>
      <c r="F150" s="33" t="s">
        <v>64</v>
      </c>
      <c r="G150" s="112" t="n">
        <f aca="false">IF(AB150="", "", AB150)</f>
        <v>106.4</v>
      </c>
      <c r="H150" s="112" t="n">
        <f aca="false">IF(AC150="", "", AC150)</f>
        <v>104.2</v>
      </c>
      <c r="I150" s="112" t="n">
        <f aca="false">IF(AD150="", "", AD150)</f>
        <v>105.1</v>
      </c>
      <c r="J150" s="112" t="n">
        <f aca="false">J404</f>
        <v>106.6</v>
      </c>
      <c r="K150" s="112" t="n">
        <f aca="false">K404</f>
        <v>104.7</v>
      </c>
      <c r="L150" s="112" t="n">
        <f aca="false">L404</f>
        <v>104</v>
      </c>
      <c r="M150" s="112" t="n">
        <f aca="false">M404</f>
        <v>104.3</v>
      </c>
      <c r="R150" s="7"/>
      <c r="AB150" s="39" t="n">
        <v>106.4</v>
      </c>
      <c r="AC150" s="39" t="n">
        <v>104.2</v>
      </c>
      <c r="AD150" s="39" t="n">
        <v>105.1</v>
      </c>
      <c r="AE150" s="39" t="n">
        <v>104.1</v>
      </c>
      <c r="AF150" s="39" t="n">
        <v>104</v>
      </c>
      <c r="AG150" s="39" t="n">
        <v>104</v>
      </c>
    </row>
    <row r="151" customFormat="false" ht="53.7" hidden="false" customHeight="true" outlineLevel="0" collapsed="false">
      <c r="A151" s="35" t="n">
        <v>301430</v>
      </c>
      <c r="B151" s="59" t="n">
        <f aca="false">VALUE(CONCATENATE($A$2, $C$4, C151))</f>
        <v>36100143</v>
      </c>
      <c r="C151" s="35" t="n">
        <v>100143</v>
      </c>
      <c r="D151" s="59"/>
      <c r="E151" s="113" t="s">
        <v>79</v>
      </c>
      <c r="F151" s="41" t="s">
        <v>64</v>
      </c>
      <c r="G151" s="42" t="n">
        <f aca="false">IF(AB151="", "", AB151)</f>
        <v>102.342225826958</v>
      </c>
      <c r="H151" s="43" t="n">
        <f aca="false">IFERROR(IF(G149=0, 0, H149/G149/IF(H150&lt;&gt;0, H150, 100)*10000), 0)</f>
        <v>102.842592378471</v>
      </c>
      <c r="I151" s="43" t="n">
        <f aca="false">IFERROR(IF(H149=0, 0, I149/H149/IF(I150&lt;&gt;0, I150, 100)*10000), 0)</f>
        <v>180.310712084681</v>
      </c>
      <c r="J151" s="43" t="n">
        <f aca="false">IFERROR(IF(I149=0, 0, J149/I149/IF(J150&lt;&gt;0, J150, 100)*10000), 0)</f>
        <v>108.959002474767</v>
      </c>
      <c r="K151" s="43" t="n">
        <f aca="false">IFERROR(IF(J149=0, 0, K149/J149/IF(K150&lt;&gt;0, K150, 100)*10000), 0)</f>
        <v>123.969137268039</v>
      </c>
      <c r="L151" s="43" t="n">
        <f aca="false">IFERROR(IF(K149=0, 0, L149/K149/IF(L150&lt;&gt;0, L150, 100)*10000), 0)</f>
        <v>97.667417846692</v>
      </c>
      <c r="M151" s="43" t="n">
        <f aca="false">IFERROR(IF(L149=0, 0, M149/L149/IF(M150&lt;&gt;0, M150, 100)*10000), 0)</f>
        <v>104.503342910055</v>
      </c>
      <c r="R151" s="7"/>
      <c r="AB151" s="39" t="n">
        <v>102.342225826958</v>
      </c>
      <c r="AC151" s="39" t="n">
        <v>102.842592378471</v>
      </c>
      <c r="AD151" s="39" t="n">
        <v>104.715713478315</v>
      </c>
      <c r="AE151" s="39" t="n">
        <v>115.251967842847</v>
      </c>
      <c r="AF151" s="39" t="n">
        <v>105.796521359435</v>
      </c>
      <c r="AG151" s="39" t="n">
        <v>105.744427541504</v>
      </c>
    </row>
    <row r="152" customFormat="false" ht="15.75" hidden="false" customHeight="false" outlineLevel="0" collapsed="false">
      <c r="A152" s="35" t="n">
        <v>301440</v>
      </c>
      <c r="B152" s="111"/>
      <c r="C152" s="35" t="n">
        <v>100144</v>
      </c>
      <c r="D152" s="111"/>
      <c r="E152" s="48"/>
      <c r="F152" s="33"/>
      <c r="G152" s="49"/>
      <c r="H152" s="94"/>
      <c r="I152" s="94"/>
      <c r="J152" s="94"/>
      <c r="K152" s="94"/>
      <c r="L152" s="94"/>
      <c r="M152" s="94"/>
      <c r="R152" s="7"/>
      <c r="AB152" s="39"/>
      <c r="AC152" s="39"/>
      <c r="AD152" s="39"/>
      <c r="AE152" s="39"/>
      <c r="AF152" s="39"/>
      <c r="AG152" s="39"/>
    </row>
    <row r="153" customFormat="false" ht="30.55" hidden="false" customHeight="true" outlineLevel="0" collapsed="false">
      <c r="A153" s="35" t="n">
        <v>301450</v>
      </c>
      <c r="B153" s="35" t="n">
        <f aca="false">VALUE(CONCATENATE($A$2, $C$4, C153))</f>
        <v>36100145</v>
      </c>
      <c r="C153" s="35" t="n">
        <v>100145</v>
      </c>
      <c r="D153" s="35"/>
      <c r="E153" s="88" t="s">
        <v>81</v>
      </c>
      <c r="F153" s="55" t="s">
        <v>69</v>
      </c>
      <c r="G153" s="97" t="n">
        <f aca="false">ROUND(SUM(G158, G162, G166, G170, G174, G178, G182, G186, G190, G194), 1)</f>
        <v>3987.7</v>
      </c>
      <c r="H153" s="97" t="n">
        <f aca="false">ROUND(SUM(H158, H162, H166, H170, H174, H178, H182, H186, H190, H194), 1)</f>
        <v>4142.9</v>
      </c>
      <c r="I153" s="97" t="n">
        <v>5232.1</v>
      </c>
      <c r="J153" s="97" t="n">
        <v>6278.5</v>
      </c>
      <c r="K153" s="97" t="n">
        <v>7534.2</v>
      </c>
      <c r="L153" s="97" t="n">
        <v>8287.64</v>
      </c>
      <c r="M153" s="97" t="n">
        <v>9033.5</v>
      </c>
      <c r="R153" s="7"/>
      <c r="AB153" s="39" t="n">
        <v>3987.7</v>
      </c>
      <c r="AC153" s="39" t="n">
        <v>4142.9</v>
      </c>
      <c r="AD153" s="39" t="n">
        <v>4764.3</v>
      </c>
      <c r="AE153" s="39" t="n">
        <v>5240.7</v>
      </c>
      <c r="AF153" s="39" t="n">
        <v>5712.4</v>
      </c>
      <c r="AG153" s="39" t="n">
        <v>6283.7</v>
      </c>
    </row>
    <row r="154" customFormat="false" ht="52.2" hidden="false" customHeight="true" outlineLevel="0" collapsed="false">
      <c r="A154" s="35" t="n">
        <v>301460</v>
      </c>
      <c r="B154" s="35" t="n">
        <f aca="false">VALUE(CONCATENATE($A$2, $C$4, C154))</f>
        <v>36100146</v>
      </c>
      <c r="C154" s="35" t="n">
        <v>100146</v>
      </c>
      <c r="D154" s="35"/>
      <c r="E154" s="61" t="s">
        <v>78</v>
      </c>
      <c r="F154" s="55" t="s">
        <v>64</v>
      </c>
      <c r="G154" s="115" t="n">
        <f aca="false">SUM(IFERROR(G158/G153*IF(G159&lt;&gt;0, G159, 100), 0), IFERROR(G162/G153*IF(G163&lt;&gt;0, G163, 100), 0), IFERROR(G166/G153*IF(G167&lt;&gt;0, G167, 100), 0), IFERROR(G170/G153*IF(G171&lt;&gt;0, G171, 100), 0), IFERROR(G174/G153*IF(G175&lt;&gt;0, G175, 100), 0), IFERROR(G178/G153*IF(G179&lt;&gt;0, G179, 100), 0), IFERROR(G182/G153*IF(G183&lt;&gt;0, G183, 100), 0), IFERROR(G186/G153*IF(G187&lt;&gt;0, G187, 100), 0), IFERROR(G190/G153*IF(G191&lt;&gt;0, G191, 100), 0), IFERROR(G194/G153*IF(G195&lt;&gt;0, G195, 100), 0))</f>
        <v>106.98152318379</v>
      </c>
      <c r="H154" s="115" t="n">
        <f aca="false">SUM(IFERROR(H158/H153*IF(H159&lt;&gt;0, H159, 100), 0), IFERROR(H162/H153*IF(H163&lt;&gt;0, H163, 100), 0), IFERROR(H166/H153*IF(H167&lt;&gt;0, H167, 100), 0), IFERROR(H170/H153*IF(H171&lt;&gt;0, H171, 100), 0), IFERROR(H174/H153*IF(H175&lt;&gt;0, H175, 100), 0), IFERROR(H178/H153*IF(H179&lt;&gt;0, H179, 100), 0), IFERROR(H182/H153*IF(H183&lt;&gt;0, H183, 100), 0), IFERROR(H186/H153*IF(H187&lt;&gt;0, H187, 100), 0), IFERROR(H190/H153*IF(H191&lt;&gt;0, H191, 100), 0), IFERROR(H194/H153*IF(H195&lt;&gt;0, H195, 100), 0))</f>
        <v>106.410496270728</v>
      </c>
      <c r="I154" s="115" t="n">
        <f aca="false">SUM(IFERROR(I158/I153*IF(I159&lt;&gt;0, I159, 100), 0), IFERROR(I162/I153*IF(I163&lt;&gt;0, I163, 100), 0), IFERROR(I166/I153*IF(I167&lt;&gt;0, I167, 100), 0), IFERROR(I170/I153*IF(I171&lt;&gt;0, I171, 100), 0), IFERROR(I174/I153*IF(I175&lt;&gt;0, I175, 100), 0), IFERROR(I178/I153*IF(I179&lt;&gt;0, I179, 100), 0), IFERROR(I182/I153*IF(I183&lt;&gt;0, I183, 100), 0), IFERROR(I186/I153*IF(I187&lt;&gt;0, I187, 100), 0), IFERROR(I190/I153*IF(I191&lt;&gt;0, I191, 100), 0), IFERROR(I194/I153*IF(I195&lt;&gt;0, I195, 100), 0))</f>
        <v>102.471034192772</v>
      </c>
      <c r="J154" s="115" t="n">
        <f aca="false">SUM(IFERROR(J158/J153*IF(J159&lt;&gt;0, J159, 100), 0), IFERROR(J162/J153*IF(J163&lt;&gt;0, J163, 100), 0), IFERROR(J166/J153*IF(J167&lt;&gt;0, J167, 100), 0), IFERROR(J170/J153*IF(J171&lt;&gt;0, J171, 100), 0), IFERROR(J174/J153*IF(J175&lt;&gt;0, J175, 100), 0), IFERROR(J178/J153*IF(J179&lt;&gt;0, J179, 100), 0), IFERROR(J182/J153*IF(J183&lt;&gt;0, J183, 100), 0), IFERROR(J186/J153*IF(J187&lt;&gt;0, J187, 100), 0), IFERROR(J190/J153*IF(J191&lt;&gt;0, J191, 100), 0), IFERROR(J194/J153*IF(J195&lt;&gt;0, J195, 100), 0))</f>
        <v>108.637131480449</v>
      </c>
      <c r="K154" s="115" t="n">
        <f aca="false">SUM(IFERROR(K158/K153*IF(K159&lt;&gt;0, K159, 100), 0), IFERROR(K162/K153*IF(K163&lt;&gt;0, K163, 100), 0), IFERROR(K166/K153*IF(K167&lt;&gt;0, K167, 100), 0), IFERROR(K170/K153*IF(K171&lt;&gt;0, K171, 100), 0), IFERROR(K174/K153*IF(K175&lt;&gt;0, K175, 100), 0), IFERROR(K178/K153*IF(K179&lt;&gt;0, K179, 100), 0), IFERROR(K182/K153*IF(K183&lt;&gt;0, K183, 100), 0), IFERROR(K186/K153*IF(K187&lt;&gt;0, K187, 100), 0), IFERROR(K190/K153*IF(K191&lt;&gt;0, K191, 100), 0), IFERROR(K194/K153*IF(K195&lt;&gt;0, K195, 100), 0))</f>
        <v>104.605427251732</v>
      </c>
      <c r="L154" s="115" t="n">
        <f aca="false">SUM(IFERROR(L158/L153*IF(L159&lt;&gt;0, L159, 100), 0), IFERROR(L162/L153*IF(L163&lt;&gt;0, L163, 100), 0), IFERROR(L166/L153*IF(L167&lt;&gt;0, L167, 100), 0), IFERROR(L170/L153*IF(L171&lt;&gt;0, L171, 100), 0), IFERROR(L174/L153*IF(L175&lt;&gt;0, L175, 100), 0), IFERROR(L178/L153*IF(L179&lt;&gt;0, L179, 100), 0), IFERROR(L182/L153*IF(L183&lt;&gt;0, L183, 100), 0), IFERROR(L186/L153*IF(L187&lt;&gt;0, L187, 100), 0), IFERROR(L190/L153*IF(L191&lt;&gt;0, L191, 100), 0), IFERROR(L194/L153*IF(L195&lt;&gt;0, L195, 100), 0))</f>
        <v>103.983428334242</v>
      </c>
      <c r="M154" s="115" t="n">
        <f aca="false">SUM(IFERROR(M158/M153*IF(M159&lt;&gt;0, M159, 100), 0), IFERROR(M162/M153*IF(M163&lt;&gt;0, M163, 100), 0), IFERROR(M166/M153*IF(M167&lt;&gt;0, M167, 100), 0), IFERROR(M170/M153*IF(M171&lt;&gt;0, M171, 100), 0), IFERROR(M174/M153*IF(M175&lt;&gt;0, M175, 100), 0), IFERROR(M178/M153*IF(M179&lt;&gt;0, M179, 100), 0), IFERROR(M182/M153*IF(M183&lt;&gt;0, M183, 100), 0), IFERROR(M186/M153*IF(M187&lt;&gt;0, M187, 100), 0), IFERROR(M190/M153*IF(M191&lt;&gt;0, M191, 100), 0), IFERROR(M194/M153*IF(M195&lt;&gt;0, M195, 100), 0))</f>
        <v>103.792907510932</v>
      </c>
      <c r="R154" s="116" t="s">
        <v>82</v>
      </c>
      <c r="S154" s="116"/>
      <c r="T154" s="116"/>
      <c r="U154" s="116"/>
      <c r="V154" s="116"/>
      <c r="W154" s="116"/>
      <c r="X154" s="116"/>
      <c r="Y154" s="116"/>
      <c r="Z154" s="116"/>
      <c r="AA154" s="117"/>
      <c r="AB154" s="39" t="n">
        <v>106.98152318379</v>
      </c>
      <c r="AC154" s="39" t="n">
        <v>106.410496270728</v>
      </c>
      <c r="AD154" s="39" t="n">
        <v>102.401840354302</v>
      </c>
      <c r="AE154" s="39" t="n">
        <v>104.690647050966</v>
      </c>
      <c r="AF154" s="39" t="n">
        <v>104.114540648414</v>
      </c>
      <c r="AG154" s="39" t="n">
        <v>104.089698107803</v>
      </c>
    </row>
    <row r="155" customFormat="false" ht="31.5" hidden="false" customHeight="false" outlineLevel="0" collapsed="false">
      <c r="A155" s="35" t="n">
        <v>301470</v>
      </c>
      <c r="B155" s="59" t="n">
        <f aca="false">VALUE(CONCATENATE($A$2, $C$4, C155))</f>
        <v>36100147</v>
      </c>
      <c r="C155" s="35" t="n">
        <v>100147</v>
      </c>
      <c r="D155" s="59"/>
      <c r="E155" s="118" t="s">
        <v>83</v>
      </c>
      <c r="F155" s="100" t="s">
        <v>64</v>
      </c>
      <c r="G155" s="42" t="n">
        <f aca="false">IF(AB155="", "", AB155)</f>
        <v>108.102029834089</v>
      </c>
      <c r="H155" s="43" t="n">
        <f aca="false">IFERROR(IF(G153=0, 0, H153/G153/IF(H154&lt;&gt;0, H154, 100)*10000), 0)</f>
        <v>97.6331954478131</v>
      </c>
      <c r="I155" s="43" t="n">
        <f aca="false">IFERROR(IF(H153=0, 0, I153/H153/IF(I154&lt;&gt;0, I154, 100)*10000), 0)</f>
        <v>123.245328305921</v>
      </c>
      <c r="J155" s="43" t="n">
        <f aca="false">IFERROR(IF(I153=0, 0, J153/I153/IF(J154&lt;&gt;0, J154, 100)*10000), 0)</f>
        <v>110.459118451507</v>
      </c>
      <c r="K155" s="43" t="n">
        <f aca="false">IFERROR(IF(J153=0, 0, K153/J153/IF(K154&lt;&gt;0, K154, 100)*10000), 0)</f>
        <v>114.716801176311</v>
      </c>
      <c r="L155" s="43" t="n">
        <f aca="false">IFERROR(IF(K153=0, 0, L153/K153/IF(L154&lt;&gt;0, L154, 100)*10000), 0)</f>
        <v>105.786342322359</v>
      </c>
      <c r="M155" s="43" t="n">
        <f aca="false">IFERROR(IF(L153=0, 0, M153/L153/IF(M154&lt;&gt;0, M154, 100)*10000), 0)</f>
        <v>105.016488686832</v>
      </c>
      <c r="R155" s="7"/>
      <c r="AB155" s="39" t="n">
        <v>108.102029834089</v>
      </c>
      <c r="AC155" s="39" t="n">
        <v>97.6331954478131</v>
      </c>
      <c r="AD155" s="39" t="n">
        <v>112.30184416927</v>
      </c>
      <c r="AE155" s="39" t="n">
        <v>105.070866801673</v>
      </c>
      <c r="AF155" s="39" t="n">
        <v>104.693067206282</v>
      </c>
      <c r="AG155" s="39" t="n">
        <v>105.679094421707</v>
      </c>
    </row>
    <row r="156" customFormat="false" ht="78.75" hidden="false" customHeight="false" outlineLevel="0" collapsed="false">
      <c r="A156" s="35" t="n">
        <v>301480</v>
      </c>
      <c r="B156" s="44"/>
      <c r="C156" s="35" t="n">
        <v>100148</v>
      </c>
      <c r="D156" s="44"/>
      <c r="E156" s="60" t="s">
        <v>84</v>
      </c>
      <c r="F156" s="55"/>
      <c r="G156" s="91" t="n">
        <f aca="false">ROUND(G153-SUM(G158, G162, G166, G170, G174, G178, G182, G186, G190, G194), 1)</f>
        <v>0</v>
      </c>
      <c r="H156" s="91" t="n">
        <f aca="false">ROUND(H153-SUM(H158, H162, H166, H170, H174, H178, H182, H186, H190, H194), 1)</f>
        <v>0</v>
      </c>
      <c r="I156" s="91" t="n">
        <f aca="false">ROUND(I153-SUM(I158, I162, I166, I170, I174, I178, I182, I186, I190, I194), 1)</f>
        <v>0</v>
      </c>
      <c r="J156" s="91" t="n">
        <f aca="false">ROUND(J153-SUM(J158, J162, J166, J170, J174, J178, J182, J186, J190, J194), 1)</f>
        <v>0</v>
      </c>
      <c r="K156" s="91" t="n">
        <f aca="false">ROUND(K153-SUM(K158, K162, K166, K170, K174, K178, K182, K186, K190, K194), 1)</f>
        <v>0</v>
      </c>
      <c r="L156" s="91" t="n">
        <f aca="false">ROUND(L153-SUM(L158, L162, L166, L170, L174, L178, L182, L186, L190, L194), 1)</f>
        <v>0</v>
      </c>
      <c r="M156" s="91" t="n">
        <f aca="false">ROUND(M153-SUM(M158, M162, M166, M170, M174, M178, M182, M186, M190, M194), 1)</f>
        <v>0</v>
      </c>
      <c r="R156" s="119" t="s">
        <v>85</v>
      </c>
      <c r="AB156" s="39"/>
      <c r="AC156" s="39"/>
      <c r="AD156" s="39"/>
      <c r="AE156" s="39"/>
      <c r="AF156" s="39"/>
      <c r="AG156" s="39"/>
    </row>
    <row r="157" customFormat="false" ht="15.75" hidden="false" customHeight="false" outlineLevel="0" collapsed="false">
      <c r="A157" s="35" t="n">
        <v>301490</v>
      </c>
      <c r="B157" s="111"/>
      <c r="C157" s="35" t="n">
        <v>100149</v>
      </c>
      <c r="D157" s="111"/>
      <c r="E157" s="88" t="s">
        <v>32</v>
      </c>
      <c r="F157" s="55"/>
      <c r="G157" s="49"/>
      <c r="H157" s="53"/>
      <c r="I157" s="53"/>
      <c r="J157" s="53"/>
      <c r="K157" s="53"/>
      <c r="L157" s="53"/>
      <c r="M157" s="53"/>
      <c r="R157" s="7"/>
      <c r="AB157" s="39"/>
      <c r="AC157" s="39"/>
      <c r="AD157" s="39"/>
      <c r="AE157" s="39"/>
      <c r="AF157" s="39"/>
      <c r="AG157" s="39"/>
    </row>
    <row r="158" customFormat="false" ht="15" hidden="false" customHeight="false" outlineLevel="0" collapsed="false">
      <c r="A158" s="35" t="n">
        <v>301500</v>
      </c>
      <c r="B158" s="35" t="n">
        <f aca="false">VALUE(CONCATENATE($A$2, $C$4, C158))</f>
        <v>36100150</v>
      </c>
      <c r="C158" s="35" t="n">
        <v>100150</v>
      </c>
      <c r="D158" s="35"/>
      <c r="E158" s="61" t="s">
        <v>77</v>
      </c>
      <c r="F158" s="55" t="s">
        <v>69</v>
      </c>
      <c r="G158" s="97" t="n">
        <f aca="false">IF(AB158="", "", AB158)</f>
        <v>9.3</v>
      </c>
      <c r="H158" s="97" t="n">
        <f aca="false">IF(AC158="", "", AC158)</f>
        <v>11.4</v>
      </c>
      <c r="I158" s="97" t="n">
        <f aca="false">IF(AD158="", "", AD158)</f>
        <v>12.7</v>
      </c>
      <c r="J158" s="97" t="n">
        <v>14.9</v>
      </c>
      <c r="K158" s="97" t="n">
        <v>16.3</v>
      </c>
      <c r="L158" s="97" t="n">
        <v>16.9</v>
      </c>
      <c r="M158" s="97" t="n">
        <v>17.1</v>
      </c>
      <c r="R158" s="7"/>
      <c r="AB158" s="39" t="n">
        <v>9.3</v>
      </c>
      <c r="AC158" s="39" t="n">
        <v>11.4</v>
      </c>
      <c r="AD158" s="39" t="n">
        <v>12.7</v>
      </c>
      <c r="AE158" s="39" t="n">
        <v>13.7</v>
      </c>
      <c r="AF158" s="39" t="n">
        <v>14.9</v>
      </c>
      <c r="AG158" s="39" t="n">
        <v>16.3</v>
      </c>
    </row>
    <row r="159" customFormat="false" ht="26.85" hidden="false" customHeight="false" outlineLevel="0" collapsed="false">
      <c r="A159" s="35" t="n">
        <v>301510</v>
      </c>
      <c r="B159" s="35" t="n">
        <f aca="false">VALUE(CONCATENATE($A$2, $C$4, C159))</f>
        <v>36100151</v>
      </c>
      <c r="C159" s="35" t="n">
        <v>100151</v>
      </c>
      <c r="D159" s="35"/>
      <c r="E159" s="61" t="s">
        <v>78</v>
      </c>
      <c r="F159" s="55" t="s">
        <v>64</v>
      </c>
      <c r="G159" s="112" t="n">
        <f aca="false">IF(AB159="", "", AB159)</f>
        <v>106.8</v>
      </c>
      <c r="H159" s="112" t="n">
        <f aca="false">IF(AC159="", "", AC159)</f>
        <v>104.7</v>
      </c>
      <c r="I159" s="112" t="n">
        <f aca="false">IF(AD159="", "", AD159)</f>
        <v>105.8</v>
      </c>
      <c r="J159" s="112" t="n">
        <v>103</v>
      </c>
      <c r="K159" s="112" t="n">
        <v>102.8</v>
      </c>
      <c r="L159" s="112" t="n">
        <f aca="false">L394</f>
        <v>102.6</v>
      </c>
      <c r="M159" s="112" t="n">
        <f aca="false">M394</f>
        <v>102.5</v>
      </c>
      <c r="R159" s="7"/>
      <c r="AB159" s="39" t="n">
        <v>106.8</v>
      </c>
      <c r="AC159" s="39" t="n">
        <v>104.7</v>
      </c>
      <c r="AD159" s="39" t="n">
        <v>105.8</v>
      </c>
      <c r="AE159" s="39" t="n">
        <v>103</v>
      </c>
      <c r="AF159" s="39" t="n">
        <v>102.8</v>
      </c>
      <c r="AG159" s="39" t="n">
        <v>102.1</v>
      </c>
    </row>
    <row r="160" customFormat="false" ht="31.5" hidden="false" customHeight="false" outlineLevel="0" collapsed="false">
      <c r="A160" s="35" t="n">
        <v>301520</v>
      </c>
      <c r="B160" s="59" t="n">
        <f aca="false">VALUE(CONCATENATE($A$2, $C$4, C160))</f>
        <v>36100152</v>
      </c>
      <c r="C160" s="35" t="n">
        <v>100152</v>
      </c>
      <c r="D160" s="59"/>
      <c r="E160" s="118" t="s">
        <v>79</v>
      </c>
      <c r="F160" s="100" t="s">
        <v>64</v>
      </c>
      <c r="G160" s="42" t="n">
        <f aca="false">IF(AB160="", "", AB160)</f>
        <v>103.912472178274</v>
      </c>
      <c r="H160" s="43" t="n">
        <f aca="false">IFERROR(IF(G158=0, 0, H158/G158/IF(H159&lt;&gt;0, H159, 100)*10000), 0)</f>
        <v>117.077980096743</v>
      </c>
      <c r="I160" s="43" t="n">
        <f aca="false">IFERROR(IF(H158=0, 0, I158/H158/IF(I159&lt;&gt;0, I159, 100)*10000), 0)</f>
        <v>105.296322090671</v>
      </c>
      <c r="J160" s="43" t="n">
        <f aca="false">IFERROR(IF(I158=0, 0, J158/I158/IF(J159&lt;&gt;0, J159, 100)*10000), 0)</f>
        <v>113.905664704533</v>
      </c>
      <c r="K160" s="43" t="n">
        <f aca="false">IFERROR(IF(J158=0, 0, K158/J158/IF(K159&lt;&gt;0, K159, 100)*10000), 0)</f>
        <v>106.416316298018</v>
      </c>
      <c r="L160" s="43" t="n">
        <f aca="false">IFERROR(IF(K158=0, 0, L158/K158/IF(L159&lt;&gt;0, L159, 100)*10000), 0)</f>
        <v>101.05358829931</v>
      </c>
      <c r="M160" s="43" t="n">
        <f aca="false">IFERROR(IF(L158=0, 0, M158/L158/IF(M159&lt;&gt;0, M159, 100)*10000), 0)</f>
        <v>98.7155433684515</v>
      </c>
      <c r="R160" s="7"/>
      <c r="AB160" s="39" t="n">
        <v>103.912472178274</v>
      </c>
      <c r="AC160" s="39" t="n">
        <v>117.077980096743</v>
      </c>
      <c r="AD160" s="39" t="n">
        <v>105.296322090671</v>
      </c>
      <c r="AE160" s="39" t="n">
        <v>104.732054124302</v>
      </c>
      <c r="AF160" s="39" t="n">
        <v>105.796813314777</v>
      </c>
      <c r="AG160" s="39" t="n">
        <v>107.145909064018</v>
      </c>
    </row>
    <row r="161" customFormat="false" ht="15.75" hidden="false" customHeight="false" outlineLevel="0" collapsed="false">
      <c r="A161" s="35" t="n">
        <v>301530</v>
      </c>
      <c r="B161" s="111"/>
      <c r="C161" s="35" t="n">
        <v>100153</v>
      </c>
      <c r="D161" s="111"/>
      <c r="E161" s="88" t="s">
        <v>34</v>
      </c>
      <c r="F161" s="120"/>
      <c r="G161" s="49"/>
      <c r="H161" s="53"/>
      <c r="I161" s="53"/>
      <c r="J161" s="53"/>
      <c r="K161" s="53"/>
      <c r="L161" s="53"/>
      <c r="M161" s="53"/>
      <c r="R161" s="7"/>
      <c r="AB161" s="39"/>
      <c r="AC161" s="39"/>
      <c r="AD161" s="39"/>
      <c r="AE161" s="39"/>
      <c r="AF161" s="39"/>
      <c r="AG161" s="39"/>
    </row>
    <row r="162" customFormat="false" ht="15" hidden="false" customHeight="false" outlineLevel="0" collapsed="false">
      <c r="A162" s="35" t="n">
        <v>301540</v>
      </c>
      <c r="B162" s="35" t="n">
        <f aca="false">VALUE(CONCATENATE($A$2, $C$4, C162))</f>
        <v>36100154</v>
      </c>
      <c r="C162" s="35" t="n">
        <v>100154</v>
      </c>
      <c r="D162" s="35"/>
      <c r="E162" s="61" t="s">
        <v>77</v>
      </c>
      <c r="F162" s="55" t="s">
        <v>69</v>
      </c>
      <c r="G162" s="97" t="n">
        <f aca="false">IF(AB162="", "", AB162)</f>
        <v>2570.1</v>
      </c>
      <c r="H162" s="97" t="n">
        <f aca="false">IF(AC162="", "", AC162)</f>
        <v>2631.1</v>
      </c>
      <c r="I162" s="97" t="n">
        <v>3201.7</v>
      </c>
      <c r="J162" s="97" t="n">
        <v>3843.4</v>
      </c>
      <c r="K162" s="97" t="n">
        <v>4618</v>
      </c>
      <c r="L162" s="97" t="n">
        <v>5342.9</v>
      </c>
      <c r="M162" s="97" t="n">
        <v>5857.8</v>
      </c>
      <c r="R162" s="7"/>
      <c r="AB162" s="39" t="n">
        <v>2570.1</v>
      </c>
      <c r="AC162" s="39" t="n">
        <v>2631.1</v>
      </c>
      <c r="AD162" s="39" t="n">
        <v>2982.4</v>
      </c>
      <c r="AE162" s="39" t="n">
        <v>3103.4</v>
      </c>
      <c r="AF162" s="39" t="n">
        <v>3413.8</v>
      </c>
      <c r="AG162" s="39" t="n">
        <v>3721.04</v>
      </c>
    </row>
    <row r="163" customFormat="false" ht="31.5" hidden="false" customHeight="false" outlineLevel="0" collapsed="false">
      <c r="A163" s="35" t="n">
        <v>301550</v>
      </c>
      <c r="B163" s="35" t="n">
        <f aca="false">VALUE(CONCATENATE($A$2, $C$4, C163))</f>
        <v>36100155</v>
      </c>
      <c r="C163" s="35" t="n">
        <v>100155</v>
      </c>
      <c r="D163" s="35"/>
      <c r="E163" s="61" t="s">
        <v>78</v>
      </c>
      <c r="F163" s="55" t="s">
        <v>64</v>
      </c>
      <c r="G163" s="112" t="n">
        <f aca="false">IF(AB163="", "", AB163)</f>
        <v>106.7</v>
      </c>
      <c r="H163" s="112" t="n">
        <f aca="false">IF(AC163="", "", AC163)</f>
        <v>106.9</v>
      </c>
      <c r="I163" s="112" t="n">
        <f aca="false">IF(AD163="", "", AD163)</f>
        <v>100.6</v>
      </c>
      <c r="J163" s="112" t="n">
        <f aca="false">J395</f>
        <v>109.5</v>
      </c>
      <c r="K163" s="112" t="n">
        <f aca="false">K395</f>
        <v>104.6</v>
      </c>
      <c r="L163" s="112" t="n">
        <f aca="false">L395</f>
        <v>103.8</v>
      </c>
      <c r="M163" s="112" t="n">
        <f aca="false">M395</f>
        <v>103.6</v>
      </c>
      <c r="R163" s="7"/>
      <c r="AB163" s="39" t="n">
        <v>106.7</v>
      </c>
      <c r="AC163" s="39" t="n">
        <v>106.9</v>
      </c>
      <c r="AD163" s="39" t="n">
        <v>100.6</v>
      </c>
      <c r="AE163" s="39" t="n">
        <v>104.9</v>
      </c>
      <c r="AF163" s="39" t="n">
        <v>104</v>
      </c>
      <c r="AG163" s="39" t="n">
        <v>104</v>
      </c>
    </row>
    <row r="164" customFormat="false" ht="31.5" hidden="false" customHeight="false" outlineLevel="0" collapsed="false">
      <c r="A164" s="35" t="n">
        <v>301560</v>
      </c>
      <c r="B164" s="59" t="n">
        <f aca="false">VALUE(CONCATENATE($A$2, $C$4, C164))</f>
        <v>36100156</v>
      </c>
      <c r="C164" s="35" t="n">
        <v>100156</v>
      </c>
      <c r="D164" s="59"/>
      <c r="E164" s="118" t="s">
        <v>79</v>
      </c>
      <c r="F164" s="100" t="s">
        <v>64</v>
      </c>
      <c r="G164" s="42" t="n">
        <f aca="false">IF(AB164="", "", AB164)</f>
        <v>111.758844616096</v>
      </c>
      <c r="H164" s="43" t="n">
        <f aca="false">IFERROR(IF(G162=0, 0, H162/G162/IF(H163&lt;&gt;0, H163, 100)*10000), 0)</f>
        <v>95.765620677221</v>
      </c>
      <c r="I164" s="43" t="n">
        <f aca="false">IFERROR(IF(H162=0, 0, I162/H162/IF(I163&lt;&gt;0, I163, 100)*10000), 0)</f>
        <v>120.960981101344</v>
      </c>
      <c r="J164" s="43" t="n">
        <f aca="false">IFERROR(IF(I162=0, 0, J162/I162/IF(J163&lt;&gt;0, J163, 100)*10000), 0)</f>
        <v>109.627833272935</v>
      </c>
      <c r="K164" s="43" t="n">
        <f aca="false">IFERROR(IF(J162=0, 0, K162/J162/IF(K163&lt;&gt;0, K163, 100)*10000), 0)</f>
        <v>114.87000983335</v>
      </c>
      <c r="L164" s="43" t="n">
        <f aca="false">IFERROR(IF(K162=0, 0, L162/K162/IF(L163&lt;&gt;0, L163, 100)*10000), 0)</f>
        <v>111.461725959657</v>
      </c>
      <c r="M164" s="43" t="n">
        <f aca="false">IFERROR(IF(L162=0, 0, M162/L162/IF(M163&lt;&gt;0, M163, 100)*10000), 0)</f>
        <v>105.827305475437</v>
      </c>
      <c r="R164" s="7"/>
      <c r="AB164" s="39" t="n">
        <v>111.758844616096</v>
      </c>
      <c r="AC164" s="39" t="n">
        <v>95.765620677221</v>
      </c>
      <c r="AD164" s="39" t="n">
        <v>112.675775380781</v>
      </c>
      <c r="AE164" s="39" t="n">
        <v>99.1965063804891</v>
      </c>
      <c r="AF164" s="39" t="n">
        <v>105.771089772508</v>
      </c>
      <c r="AG164" s="39" t="n">
        <v>104.80763597525</v>
      </c>
    </row>
    <row r="165" customFormat="false" ht="47.25" hidden="false" customHeight="false" outlineLevel="0" collapsed="false">
      <c r="A165" s="35" t="n">
        <v>301570</v>
      </c>
      <c r="B165" s="111"/>
      <c r="C165" s="35" t="n">
        <v>100157</v>
      </c>
      <c r="D165" s="111"/>
      <c r="E165" s="88" t="s">
        <v>80</v>
      </c>
      <c r="F165" s="55"/>
      <c r="G165" s="49"/>
      <c r="H165" s="53"/>
      <c r="I165" s="53"/>
      <c r="J165" s="53"/>
      <c r="K165" s="53"/>
      <c r="L165" s="53"/>
      <c r="M165" s="53"/>
      <c r="R165" s="7"/>
      <c r="AB165" s="39"/>
      <c r="AC165" s="39"/>
      <c r="AD165" s="39"/>
      <c r="AE165" s="39"/>
      <c r="AF165" s="39"/>
      <c r="AG165" s="39"/>
    </row>
    <row r="166" customFormat="false" ht="15" hidden="false" customHeight="false" outlineLevel="0" collapsed="false">
      <c r="A166" s="35" t="n">
        <v>301580</v>
      </c>
      <c r="B166" s="35" t="n">
        <f aca="false">VALUE(CONCATENATE($A$2, $C$4, C166))</f>
        <v>36100158</v>
      </c>
      <c r="C166" s="35" t="n">
        <v>100158</v>
      </c>
      <c r="D166" s="35"/>
      <c r="E166" s="61" t="s">
        <v>77</v>
      </c>
      <c r="F166" s="55" t="s">
        <v>69</v>
      </c>
      <c r="G166" s="97" t="n">
        <f aca="false">IF(AB166="", "", AB166)</f>
        <v>0</v>
      </c>
      <c r="H166" s="97" t="n">
        <f aca="false">IF(AC166="", "", AC166)</f>
        <v>0</v>
      </c>
      <c r="I166" s="97" t="n">
        <f aca="false">IF(AD166="", "", AD166)</f>
        <v>0</v>
      </c>
      <c r="J166" s="97" t="n">
        <f aca="false">IF(AE166="", "", AE166)</f>
        <v>0</v>
      </c>
      <c r="K166" s="97" t="n">
        <f aca="false">IF(AF166="", "", AF166)</f>
        <v>0</v>
      </c>
      <c r="L166" s="97" t="n">
        <f aca="false">IF(AG166="", "", AG166)</f>
        <v>0</v>
      </c>
      <c r="M166" s="97" t="n">
        <v>0</v>
      </c>
      <c r="R166" s="7"/>
      <c r="AB166" s="39" t="n">
        <v>0</v>
      </c>
      <c r="AC166" s="39" t="n">
        <v>0</v>
      </c>
      <c r="AD166" s="39" t="n">
        <v>0</v>
      </c>
      <c r="AE166" s="39" t="n">
        <v>0</v>
      </c>
      <c r="AF166" s="39" t="n">
        <v>0</v>
      </c>
      <c r="AG166" s="39" t="n">
        <v>0</v>
      </c>
    </row>
    <row r="167" customFormat="false" ht="31.5" hidden="false" customHeight="false" outlineLevel="0" collapsed="false">
      <c r="A167" s="35" t="n">
        <v>301590</v>
      </c>
      <c r="B167" s="35" t="n">
        <f aca="false">VALUE(CONCATENATE($A$2, $C$4, C167))</f>
        <v>36100159</v>
      </c>
      <c r="C167" s="35" t="n">
        <v>100159</v>
      </c>
      <c r="D167" s="35"/>
      <c r="E167" s="61" t="s">
        <v>78</v>
      </c>
      <c r="F167" s="55" t="s">
        <v>64</v>
      </c>
      <c r="G167" s="112" t="n">
        <f aca="false">IF(AB167="", "", AB167)</f>
        <v>0</v>
      </c>
      <c r="H167" s="112" t="n">
        <f aca="false">IF(AC167="", "", AC167)</f>
        <v>0</v>
      </c>
      <c r="I167" s="112" t="n">
        <f aca="false">IF(AD167="", "", AD167)</f>
        <v>0</v>
      </c>
      <c r="J167" s="112" t="n">
        <f aca="false">J396</f>
        <v>105.8</v>
      </c>
      <c r="K167" s="112" t="n">
        <f aca="false">K396</f>
        <v>105.5</v>
      </c>
      <c r="L167" s="112" t="n">
        <f aca="false">L396</f>
        <v>103.7</v>
      </c>
      <c r="M167" s="112" t="n">
        <f aca="false">M396</f>
        <v>103.8</v>
      </c>
      <c r="R167" s="7"/>
      <c r="AB167" s="39" t="n">
        <v>0</v>
      </c>
      <c r="AC167" s="39" t="n">
        <v>0</v>
      </c>
      <c r="AD167" s="39" t="n">
        <v>0</v>
      </c>
      <c r="AE167" s="39" t="n">
        <v>0</v>
      </c>
      <c r="AF167" s="39" t="n">
        <v>0</v>
      </c>
      <c r="AG167" s="39" t="n">
        <v>0</v>
      </c>
    </row>
    <row r="168" customFormat="false" ht="31.5" hidden="false" customHeight="false" outlineLevel="0" collapsed="false">
      <c r="A168" s="35" t="n">
        <v>301600</v>
      </c>
      <c r="B168" s="59" t="n">
        <f aca="false">VALUE(CONCATENATE($A$2, $C$4, C168))</f>
        <v>36100160</v>
      </c>
      <c r="C168" s="35" t="n">
        <v>100160</v>
      </c>
      <c r="D168" s="59"/>
      <c r="E168" s="118" t="s">
        <v>79</v>
      </c>
      <c r="F168" s="100" t="s">
        <v>64</v>
      </c>
      <c r="G168" s="42" t="n">
        <f aca="false">IF(AB168="", "", AB168)</f>
        <v>0</v>
      </c>
      <c r="H168" s="43" t="n">
        <f aca="false">IFERROR(IF(G166=0, 0, H166/G166/IF(H167&lt;&gt;0, H167, 100)*10000), 0)</f>
        <v>0</v>
      </c>
      <c r="I168" s="43" t="n">
        <f aca="false">IFERROR(IF(H166=0, 0, I166/H166/IF(I167&lt;&gt;0, I167, 100)*10000), 0)</f>
        <v>0</v>
      </c>
      <c r="J168" s="43" t="n">
        <f aca="false">IFERROR(IF(I166=0, 0, J166/I166/IF(J167&lt;&gt;0, J167, 100)*10000), 0)</f>
        <v>0</v>
      </c>
      <c r="K168" s="43" t="n">
        <f aca="false">IFERROR(IF(J166=0, 0, K166/J166/IF(K167&lt;&gt;0, K167, 100)*10000), 0)</f>
        <v>0</v>
      </c>
      <c r="L168" s="43" t="n">
        <f aca="false">IFERROR(IF(K166=0, 0, L166/K166/IF(L167&lt;&gt;0, L167, 100)*10000), 0)</f>
        <v>0</v>
      </c>
      <c r="M168" s="43" t="n">
        <f aca="false">IFERROR(IF(L166=0, 0, M166/L166/IF(M167&lt;&gt;0, M167, 100)*10000), 0)</f>
        <v>0</v>
      </c>
      <c r="R168" s="7"/>
      <c r="AB168" s="39" t="n">
        <v>0</v>
      </c>
      <c r="AC168" s="39" t="n">
        <v>0</v>
      </c>
      <c r="AD168" s="39" t="n">
        <v>0</v>
      </c>
      <c r="AE168" s="39" t="n">
        <v>0</v>
      </c>
      <c r="AF168" s="39" t="n">
        <v>0</v>
      </c>
      <c r="AG168" s="39" t="n">
        <v>0</v>
      </c>
    </row>
    <row r="169" customFormat="false" ht="15.75" hidden="false" customHeight="false" outlineLevel="0" collapsed="false">
      <c r="A169" s="35" t="n">
        <v>301610</v>
      </c>
      <c r="B169" s="111"/>
      <c r="C169" s="35" t="n">
        <v>100161</v>
      </c>
      <c r="D169" s="111"/>
      <c r="E169" s="54" t="s">
        <v>36</v>
      </c>
      <c r="F169" s="55"/>
      <c r="G169" s="49"/>
      <c r="H169" s="53"/>
      <c r="I169" s="53"/>
      <c r="J169" s="53"/>
      <c r="K169" s="53"/>
      <c r="L169" s="53"/>
      <c r="M169" s="53"/>
      <c r="R169" s="7"/>
      <c r="AB169" s="39"/>
      <c r="AC169" s="39"/>
      <c r="AD169" s="39"/>
      <c r="AE169" s="39"/>
      <c r="AF169" s="39"/>
      <c r="AG169" s="39"/>
    </row>
    <row r="170" customFormat="false" ht="15" hidden="false" customHeight="false" outlineLevel="0" collapsed="false">
      <c r="A170" s="35" t="n">
        <v>301620</v>
      </c>
      <c r="B170" s="35" t="n">
        <f aca="false">VALUE(CONCATENATE($A$2, $C$4, C170))</f>
        <v>36100162</v>
      </c>
      <c r="C170" s="35" t="n">
        <v>100162</v>
      </c>
      <c r="D170" s="35"/>
      <c r="E170" s="61" t="s">
        <v>77</v>
      </c>
      <c r="F170" s="55" t="s">
        <v>69</v>
      </c>
      <c r="G170" s="97" t="n">
        <f aca="false">IF(AB170="", "", AB170)</f>
        <v>113.4</v>
      </c>
      <c r="H170" s="97" t="n">
        <f aca="false">IF(AC170="", "", AC170)</f>
        <v>116.8</v>
      </c>
      <c r="I170" s="97" t="n">
        <f aca="false">IF(AD170="", "", AD170)</f>
        <v>121.5</v>
      </c>
      <c r="J170" s="97" t="n">
        <v>136.4</v>
      </c>
      <c r="K170" s="97" t="n">
        <v>150</v>
      </c>
      <c r="L170" s="97" t="n">
        <v>162</v>
      </c>
      <c r="M170" s="97" t="n">
        <v>164.2</v>
      </c>
      <c r="R170" s="7"/>
      <c r="AB170" s="39" t="n">
        <v>113.4</v>
      </c>
      <c r="AC170" s="39" t="n">
        <v>116.8</v>
      </c>
      <c r="AD170" s="39" t="n">
        <v>121.5</v>
      </c>
      <c r="AE170" s="39" t="n">
        <v>125.1</v>
      </c>
      <c r="AF170" s="39" t="n">
        <v>136.4</v>
      </c>
      <c r="AG170" s="39" t="n">
        <v>150</v>
      </c>
    </row>
    <row r="171" customFormat="false" ht="31.5" hidden="false" customHeight="false" outlineLevel="0" collapsed="false">
      <c r="A171" s="35" t="n">
        <v>301630</v>
      </c>
      <c r="B171" s="35" t="n">
        <f aca="false">VALUE(CONCATENATE($A$2, $C$4, C171))</f>
        <v>36100163</v>
      </c>
      <c r="C171" s="35" t="n">
        <v>100163</v>
      </c>
      <c r="D171" s="35"/>
      <c r="E171" s="61" t="s">
        <v>78</v>
      </c>
      <c r="F171" s="55" t="s">
        <v>64</v>
      </c>
      <c r="G171" s="112" t="n">
        <f aca="false">IF(AB171="", "", AB171)</f>
        <v>106.6</v>
      </c>
      <c r="H171" s="112" t="n">
        <f aca="false">IF(AC171="", "", AC171)</f>
        <v>110.8</v>
      </c>
      <c r="I171" s="112" t="n">
        <f aca="false">IF(AD171="", "", AD171)</f>
        <v>104.3</v>
      </c>
      <c r="J171" s="112" t="n">
        <f aca="false">J400</f>
        <v>106.4</v>
      </c>
      <c r="K171" s="112" t="n">
        <f aca="false">K400</f>
        <v>105.6</v>
      </c>
      <c r="L171" s="112" t="n">
        <f aca="false">L400</f>
        <v>105.3</v>
      </c>
      <c r="M171" s="112" t="n">
        <f aca="false">M400</f>
        <v>104.5</v>
      </c>
      <c r="R171" s="7"/>
      <c r="AB171" s="39" t="n">
        <v>106.6</v>
      </c>
      <c r="AC171" s="39" t="n">
        <v>110.8</v>
      </c>
      <c r="AD171" s="39" t="n">
        <v>104.3</v>
      </c>
      <c r="AE171" s="39" t="n">
        <v>104.7</v>
      </c>
      <c r="AF171" s="39" t="n">
        <v>104.3</v>
      </c>
      <c r="AG171" s="39" t="n">
        <v>103.7</v>
      </c>
    </row>
    <row r="172" customFormat="false" ht="31.5" hidden="false" customHeight="false" outlineLevel="0" collapsed="false">
      <c r="A172" s="35" t="n">
        <v>301640</v>
      </c>
      <c r="B172" s="59" t="n">
        <f aca="false">VALUE(CONCATENATE($A$2, $C$4, C172))</f>
        <v>36100164</v>
      </c>
      <c r="C172" s="35" t="n">
        <v>100164</v>
      </c>
      <c r="D172" s="59"/>
      <c r="E172" s="118" t="s">
        <v>79</v>
      </c>
      <c r="F172" s="100" t="s">
        <v>64</v>
      </c>
      <c r="G172" s="42" t="n">
        <f aca="false">IF(AB172="", "", AB172)</f>
        <v>97.1497596957002</v>
      </c>
      <c r="H172" s="43" t="n">
        <f aca="false">IFERROR(IF(G170=0, 0, H170/G170/IF(H171&lt;&gt;0, H171, 100)*10000), 0)</f>
        <v>92.9586970501531</v>
      </c>
      <c r="I172" s="43" t="n">
        <f aca="false">IFERROR(IF(H170=0, 0, I170/H170/IF(I171&lt;&gt;0, I171, 100)*10000), 0)</f>
        <v>99.7353524474974</v>
      </c>
      <c r="J172" s="43" t="n">
        <f aca="false">IFERROR(IF(I170=0, 0, J170/I170/IF(J171&lt;&gt;0, J171, 100)*10000), 0)</f>
        <v>105.510690306012</v>
      </c>
      <c r="K172" s="43" t="n">
        <f aca="false">IFERROR(IF(J170=0, 0, K170/J170/IF(K171&lt;&gt;0, K171, 100)*10000), 0)</f>
        <v>104.138896294322</v>
      </c>
      <c r="L172" s="43" t="n">
        <f aca="false">IFERROR(IF(K170=0, 0, L170/K170/IF(L171&lt;&gt;0, L171, 100)*10000), 0)</f>
        <v>102.564102564103</v>
      </c>
      <c r="M172" s="43" t="n">
        <f aca="false">IFERROR(IF(L170=0, 0, M170/L170/IF(M171&lt;&gt;0, M171, 100)*10000), 0)</f>
        <v>96.9933250635005</v>
      </c>
      <c r="R172" s="7"/>
      <c r="AB172" s="39" t="n">
        <v>97.1497596957002</v>
      </c>
      <c r="AC172" s="39" t="n">
        <v>92.9586970501531</v>
      </c>
      <c r="AD172" s="39" t="n">
        <v>99.7353524474974</v>
      </c>
      <c r="AE172" s="39" t="n">
        <v>98.340938837596</v>
      </c>
      <c r="AF172" s="39" t="n">
        <v>104.537654631808</v>
      </c>
      <c r="AG172" s="39" t="n">
        <v>106.046937788624</v>
      </c>
    </row>
    <row r="173" customFormat="false" ht="31.5" hidden="false" customHeight="false" outlineLevel="0" collapsed="false">
      <c r="A173" s="35" t="n">
        <v>301650</v>
      </c>
      <c r="B173" s="111"/>
      <c r="C173" s="35" t="n">
        <v>100165</v>
      </c>
      <c r="D173" s="111"/>
      <c r="E173" s="88" t="s">
        <v>37</v>
      </c>
      <c r="F173" s="55"/>
      <c r="G173" s="49"/>
      <c r="H173" s="53"/>
      <c r="I173" s="53"/>
      <c r="J173" s="53"/>
      <c r="K173" s="53"/>
      <c r="L173" s="53"/>
      <c r="M173" s="53"/>
      <c r="R173" s="7"/>
      <c r="AB173" s="39"/>
      <c r="AC173" s="39"/>
      <c r="AD173" s="39"/>
      <c r="AE173" s="39"/>
      <c r="AF173" s="39"/>
      <c r="AG173" s="39"/>
    </row>
    <row r="174" customFormat="false" ht="15" hidden="false" customHeight="false" outlineLevel="0" collapsed="false">
      <c r="A174" s="35" t="n">
        <v>301660</v>
      </c>
      <c r="B174" s="35" t="n">
        <f aca="false">VALUE(CONCATENATE($A$2, $C$4, C174))</f>
        <v>36100166</v>
      </c>
      <c r="C174" s="35" t="n">
        <v>100166</v>
      </c>
      <c r="D174" s="35"/>
      <c r="E174" s="61" t="s">
        <v>77</v>
      </c>
      <c r="F174" s="55" t="s">
        <v>69</v>
      </c>
      <c r="G174" s="97" t="n">
        <f aca="false">IF(AB174="", "", AB174)</f>
        <v>4.5</v>
      </c>
      <c r="H174" s="97" t="n">
        <f aca="false">IF(AC174="", "", AC174)</f>
        <v>5.4</v>
      </c>
      <c r="I174" s="97" t="n">
        <f aca="false">IF(AD174="", "", AD174)</f>
        <v>6.48</v>
      </c>
      <c r="J174" s="97" t="n">
        <v>6.4</v>
      </c>
      <c r="K174" s="97" t="n">
        <v>7</v>
      </c>
      <c r="L174" s="97" t="n">
        <v>7.6</v>
      </c>
      <c r="M174" s="97" t="n">
        <v>8.2</v>
      </c>
      <c r="R174" s="7"/>
      <c r="AB174" s="39" t="n">
        <v>4.5</v>
      </c>
      <c r="AC174" s="39" t="n">
        <v>5.4</v>
      </c>
      <c r="AD174" s="39" t="n">
        <v>6.48</v>
      </c>
      <c r="AE174" s="39" t="n">
        <v>6.73</v>
      </c>
      <c r="AF174" s="39" t="n">
        <v>7.4</v>
      </c>
      <c r="AG174" s="39" t="n">
        <v>8.08</v>
      </c>
    </row>
    <row r="175" customFormat="false" ht="31.5" hidden="false" customHeight="false" outlineLevel="0" collapsed="false">
      <c r="A175" s="35" t="n">
        <v>301670</v>
      </c>
      <c r="B175" s="35" t="n">
        <f aca="false">VALUE(CONCATENATE($A$2, $C$4, C175))</f>
        <v>36100167</v>
      </c>
      <c r="C175" s="35" t="n">
        <v>100167</v>
      </c>
      <c r="D175" s="35"/>
      <c r="E175" s="61" t="s">
        <v>78</v>
      </c>
      <c r="F175" s="55" t="s">
        <v>64</v>
      </c>
      <c r="G175" s="112" t="n">
        <f aca="false">IF(AB175="", "", AB175)</f>
        <v>106.4</v>
      </c>
      <c r="H175" s="112" t="n">
        <f aca="false">IF(AC175="", "", AC175)</f>
        <v>104.2</v>
      </c>
      <c r="I175" s="112" t="n">
        <f aca="false">IF(AD175="", "", AD175)</f>
        <v>101.4</v>
      </c>
      <c r="J175" s="112" t="n">
        <f aca="false">J399</f>
        <v>109.1</v>
      </c>
      <c r="K175" s="112" t="n">
        <f aca="false">K399</f>
        <v>104.8</v>
      </c>
      <c r="L175" s="112" t="n">
        <f aca="false">L399</f>
        <v>103.9</v>
      </c>
      <c r="M175" s="112" t="n">
        <f aca="false">M399</f>
        <v>103.8</v>
      </c>
      <c r="R175" s="7"/>
      <c r="AB175" s="39" t="n">
        <v>106.4</v>
      </c>
      <c r="AC175" s="39" t="n">
        <v>104.2</v>
      </c>
      <c r="AD175" s="39" t="n">
        <v>101.4</v>
      </c>
      <c r="AE175" s="39" t="n">
        <v>104.6</v>
      </c>
      <c r="AF175" s="39" t="n">
        <v>104.2</v>
      </c>
      <c r="AG175" s="39" t="n">
        <v>104.1</v>
      </c>
    </row>
    <row r="176" customFormat="false" ht="31.5" hidden="false" customHeight="false" outlineLevel="0" collapsed="false">
      <c r="A176" s="35" t="n">
        <v>301680</v>
      </c>
      <c r="B176" s="59" t="n">
        <f aca="false">VALUE(CONCATENATE($A$2, $C$4, C176))</f>
        <v>36100168</v>
      </c>
      <c r="C176" s="35" t="n">
        <v>100168</v>
      </c>
      <c r="D176" s="59"/>
      <c r="E176" s="118" t="s">
        <v>79</v>
      </c>
      <c r="F176" s="100" t="s">
        <v>64</v>
      </c>
      <c r="G176" s="42" t="n">
        <f aca="false">IF(AB176="", "", AB176)</f>
        <v>100.698174006445</v>
      </c>
      <c r="H176" s="43" t="n">
        <f aca="false">IFERROR(IF(G174=0, 0, H174/G174/IF(H175&lt;&gt;0, H175, 100)*10000), 0)</f>
        <v>115.163147792706</v>
      </c>
      <c r="I176" s="43" t="n">
        <f aca="false">IFERROR(IF(H174=0, 0, I174/H174/IF(I175&lt;&gt;0, I175, 100)*10000), 0)</f>
        <v>118.343195266272</v>
      </c>
      <c r="J176" s="43" t="n">
        <f aca="false">IFERROR(IF(I174=0, 0, J174/I174/IF(J175&lt;&gt;0, J175, 100)*10000), 0)</f>
        <v>90.5274354709124</v>
      </c>
      <c r="K176" s="43" t="n">
        <f aca="false">IFERROR(IF(J174=0, 0, K174/J174/IF(K175&lt;&gt;0, K175, 100)*10000), 0)</f>
        <v>104.365458015267</v>
      </c>
      <c r="L176" s="43" t="n">
        <f aca="false">IFERROR(IF(K174=0, 0, L174/K174/IF(L175&lt;&gt;0, L175, 100)*10000), 0)</f>
        <v>104.496081396948</v>
      </c>
      <c r="M176" s="43" t="n">
        <f aca="false">IFERROR(IF(L174=0, 0, M174/L174/IF(M175&lt;&gt;0, M175, 100)*10000), 0)</f>
        <v>103.944833181219</v>
      </c>
      <c r="R176" s="7"/>
      <c r="AB176" s="39" t="n">
        <v>100.698174006445</v>
      </c>
      <c r="AC176" s="39" t="n">
        <v>115.163147792706</v>
      </c>
      <c r="AD176" s="39" t="n">
        <v>118.343195266272</v>
      </c>
      <c r="AE176" s="39" t="n">
        <v>99.2906545806482</v>
      </c>
      <c r="AF176" s="39" t="n">
        <v>105.523439037398</v>
      </c>
      <c r="AG176" s="39" t="n">
        <v>104.888750421892</v>
      </c>
    </row>
    <row r="177" customFormat="false" ht="15.75" hidden="false" customHeight="false" outlineLevel="0" collapsed="false">
      <c r="A177" s="35" t="n">
        <v>301690</v>
      </c>
      <c r="B177" s="111"/>
      <c r="C177" s="35" t="n">
        <v>100169</v>
      </c>
      <c r="D177" s="111"/>
      <c r="E177" s="88" t="s">
        <v>38</v>
      </c>
      <c r="F177" s="121"/>
      <c r="G177" s="49"/>
      <c r="H177" s="53"/>
      <c r="I177" s="53"/>
      <c r="J177" s="53"/>
      <c r="K177" s="53"/>
      <c r="L177" s="53"/>
      <c r="M177" s="53"/>
      <c r="R177" s="7"/>
      <c r="AB177" s="39"/>
      <c r="AC177" s="39"/>
      <c r="AD177" s="39"/>
      <c r="AE177" s="39"/>
      <c r="AF177" s="39"/>
      <c r="AG177" s="39"/>
    </row>
    <row r="178" customFormat="false" ht="15" hidden="false" customHeight="false" outlineLevel="0" collapsed="false">
      <c r="A178" s="35" t="n">
        <v>301700</v>
      </c>
      <c r="B178" s="35" t="n">
        <f aca="false">VALUE(CONCATENATE($A$2, $C$4, C178))</f>
        <v>36100170</v>
      </c>
      <c r="C178" s="35" t="n">
        <v>100170</v>
      </c>
      <c r="D178" s="35"/>
      <c r="E178" s="61" t="s">
        <v>77</v>
      </c>
      <c r="F178" s="55" t="s">
        <v>69</v>
      </c>
      <c r="G178" s="97" t="n">
        <f aca="false">IF(AB178="", "", AB178)</f>
        <v>105.7</v>
      </c>
      <c r="H178" s="97" t="n">
        <f aca="false">IF(AC178="", "", AC178)</f>
        <v>110.9</v>
      </c>
      <c r="I178" s="97" t="n">
        <f aca="false">IF(AD178="", "", AD178)</f>
        <v>122.08</v>
      </c>
      <c r="J178" s="97" t="n">
        <v>147.8</v>
      </c>
      <c r="K178" s="97" t="n">
        <v>161.1</v>
      </c>
      <c r="L178" s="97" t="n">
        <v>167.8</v>
      </c>
      <c r="M178" s="97" t="n">
        <v>168.1</v>
      </c>
      <c r="R178" s="7"/>
      <c r="AB178" s="39" t="n">
        <v>105.7</v>
      </c>
      <c r="AC178" s="39" t="n">
        <v>110.9</v>
      </c>
      <c r="AD178" s="39" t="n">
        <v>122.08</v>
      </c>
      <c r="AE178" s="39" t="n">
        <v>123.12</v>
      </c>
      <c r="AF178" s="39" t="n">
        <v>147.76</v>
      </c>
      <c r="AG178" s="39" t="n">
        <v>161.06</v>
      </c>
    </row>
    <row r="179" customFormat="false" ht="31.5" hidden="false" customHeight="false" outlineLevel="0" collapsed="false">
      <c r="A179" s="35" t="n">
        <v>301710</v>
      </c>
      <c r="B179" s="35" t="n">
        <f aca="false">VALUE(CONCATENATE($A$2, $C$4, C179))</f>
        <v>36100171</v>
      </c>
      <c r="C179" s="35" t="n">
        <v>100171</v>
      </c>
      <c r="D179" s="35"/>
      <c r="E179" s="61" t="s">
        <v>78</v>
      </c>
      <c r="F179" s="55" t="s">
        <v>64</v>
      </c>
      <c r="G179" s="112" t="n">
        <f aca="false">IF(AB179="", "", AB179)</f>
        <v>106.5</v>
      </c>
      <c r="H179" s="112" t="n">
        <f aca="false">IF(AC179="", "", AC179)</f>
        <v>112.9</v>
      </c>
      <c r="I179" s="112" t="n">
        <f aca="false">IF(AD179="", "", AD179)</f>
        <v>106.2</v>
      </c>
      <c r="J179" s="112" t="n">
        <f aca="false">J402</f>
        <v>108.6</v>
      </c>
      <c r="K179" s="112" t="n">
        <f aca="false">K402</f>
        <v>107.3</v>
      </c>
      <c r="L179" s="112" t="n">
        <f aca="false">L402</f>
        <v>105.3</v>
      </c>
      <c r="M179" s="112" t="n">
        <f aca="false">M402</f>
        <v>104.4</v>
      </c>
      <c r="R179" s="7"/>
      <c r="AB179" s="39" t="n">
        <v>106.5</v>
      </c>
      <c r="AC179" s="39" t="n">
        <v>112.9</v>
      </c>
      <c r="AD179" s="39" t="n">
        <v>106.2</v>
      </c>
      <c r="AE179" s="39" t="n">
        <v>105.3</v>
      </c>
      <c r="AF179" s="39" t="n">
        <v>104.7</v>
      </c>
      <c r="AG179" s="39" t="n">
        <v>104.3</v>
      </c>
    </row>
    <row r="180" customFormat="false" ht="31.5" hidden="false" customHeight="false" outlineLevel="0" collapsed="false">
      <c r="A180" s="35" t="n">
        <v>301720</v>
      </c>
      <c r="B180" s="59" t="n">
        <f aca="false">VALUE(CONCATENATE($A$2, $C$4, C180))</f>
        <v>36100172</v>
      </c>
      <c r="C180" s="35" t="n">
        <v>100172</v>
      </c>
      <c r="D180" s="59"/>
      <c r="E180" s="118" t="s">
        <v>79</v>
      </c>
      <c r="F180" s="100" t="s">
        <v>64</v>
      </c>
      <c r="G180" s="42" t="n">
        <f aca="false">IF(AB180="", "", AB180)</f>
        <v>100.862628344593</v>
      </c>
      <c r="H180" s="43" t="n">
        <f aca="false">IFERROR(IF(G178=0, 0, H178/G178/IF(H179&lt;&gt;0, H179, 100)*10000), 0)</f>
        <v>92.9314293423656</v>
      </c>
      <c r="I180" s="43" t="n">
        <f aca="false">IFERROR(IF(H178=0, 0, I178/H178/IF(I179&lt;&gt;0, I179, 100)*10000), 0)</f>
        <v>103.65457080317</v>
      </c>
      <c r="J180" s="43" t="n">
        <f aca="false">IFERROR(IF(I178=0, 0, J178/I178/IF(J179&lt;&gt;0, J179, 100)*10000), 0)</f>
        <v>111.480802975557</v>
      </c>
      <c r="K180" s="43" t="n">
        <f aca="false">IFERROR(IF(J178=0, 0, K178/J178/IF(K179&lt;&gt;0, K179, 100)*10000), 0)</f>
        <v>101.583081845319</v>
      </c>
      <c r="L180" s="43" t="n">
        <f aca="false">IFERROR(IF(K178=0, 0, L178/K178/IF(L179&lt;&gt;0, L179, 100)*10000), 0)</f>
        <v>98.9163414158242</v>
      </c>
      <c r="M180" s="43" t="n">
        <f aca="false">IFERROR(IF(L178=0, 0, M178/L178/IF(M179&lt;&gt;0, M179, 100)*10000), 0)</f>
        <v>95.9566899109047</v>
      </c>
      <c r="R180" s="7"/>
      <c r="AB180" s="39" t="n">
        <v>100.862628344593</v>
      </c>
      <c r="AC180" s="39" t="n">
        <v>92.9314293423656</v>
      </c>
      <c r="AD180" s="39" t="n">
        <v>103.65457080317</v>
      </c>
      <c r="AE180" s="39" t="n">
        <v>95.7757838491784</v>
      </c>
      <c r="AF180" s="39" t="n">
        <v>114.625592599419</v>
      </c>
      <c r="AG180" s="39" t="n">
        <v>104.507270217673</v>
      </c>
    </row>
    <row r="181" customFormat="false" ht="31.5" hidden="false" customHeight="false" outlineLevel="0" collapsed="false">
      <c r="A181" s="35" t="n">
        <v>301730</v>
      </c>
      <c r="B181" s="111"/>
      <c r="C181" s="35" t="n">
        <v>100173</v>
      </c>
      <c r="D181" s="111"/>
      <c r="E181" s="88" t="s">
        <v>39</v>
      </c>
      <c r="F181" s="55"/>
      <c r="G181" s="49"/>
      <c r="H181" s="53"/>
      <c r="I181" s="53"/>
      <c r="J181" s="53"/>
      <c r="K181" s="53"/>
      <c r="L181" s="53"/>
      <c r="M181" s="53"/>
      <c r="R181" s="7"/>
      <c r="AB181" s="39"/>
      <c r="AC181" s="39"/>
      <c r="AD181" s="39"/>
      <c r="AE181" s="39"/>
      <c r="AF181" s="39"/>
      <c r="AG181" s="39"/>
    </row>
    <row r="182" customFormat="false" ht="15" hidden="false" customHeight="false" outlineLevel="0" collapsed="false">
      <c r="A182" s="35" t="n">
        <v>301740</v>
      </c>
      <c r="B182" s="35" t="n">
        <f aca="false">VALUE(CONCATENATE($A$2, $C$4, C182))</f>
        <v>36100174</v>
      </c>
      <c r="C182" s="35" t="n">
        <v>100174</v>
      </c>
      <c r="D182" s="35"/>
      <c r="E182" s="61" t="s">
        <v>77</v>
      </c>
      <c r="F182" s="55" t="s">
        <v>69</v>
      </c>
      <c r="G182" s="97" t="n">
        <f aca="false">IF(AB182="", "", AB182)</f>
        <v>4</v>
      </c>
      <c r="H182" s="97" t="n">
        <f aca="false">IF(AC182="", "", AC182)</f>
        <v>4.4</v>
      </c>
      <c r="I182" s="97" t="n">
        <f aca="false">IF(AD182="", "", AD182)</f>
        <v>4.8</v>
      </c>
      <c r="J182" s="97" t="n">
        <v>5.8</v>
      </c>
      <c r="K182" s="97" t="n">
        <v>6.3</v>
      </c>
      <c r="L182" s="97" t="n">
        <f aca="false">IF(AG182="", "", AG182)</f>
        <v>6.3</v>
      </c>
      <c r="M182" s="97" t="n">
        <v>6.3</v>
      </c>
      <c r="R182" s="7"/>
      <c r="AB182" s="39" t="n">
        <v>4</v>
      </c>
      <c r="AC182" s="39" t="n">
        <v>4.4</v>
      </c>
      <c r="AD182" s="39" t="n">
        <v>4.8</v>
      </c>
      <c r="AE182" s="39" t="n">
        <v>5.3</v>
      </c>
      <c r="AF182" s="39" t="n">
        <v>5.8</v>
      </c>
      <c r="AG182" s="39" t="n">
        <v>6.3</v>
      </c>
    </row>
    <row r="183" customFormat="false" ht="31.5" hidden="false" customHeight="false" outlineLevel="0" collapsed="false">
      <c r="A183" s="35" t="n">
        <v>301750</v>
      </c>
      <c r="B183" s="35" t="n">
        <f aca="false">VALUE(CONCATENATE($A$2, $C$4, C183))</f>
        <v>36100175</v>
      </c>
      <c r="C183" s="35" t="n">
        <v>100175</v>
      </c>
      <c r="D183" s="35"/>
      <c r="E183" s="61" t="s">
        <v>78</v>
      </c>
      <c r="F183" s="55" t="s">
        <v>64</v>
      </c>
      <c r="G183" s="112" t="n">
        <f aca="false">IF(AB183="", "", AB183)</f>
        <v>106.8</v>
      </c>
      <c r="H183" s="112" t="n">
        <f aca="false">IF(AC183="", "", AC183)</f>
        <v>104.5</v>
      </c>
      <c r="I183" s="112" t="n">
        <f aca="false">IF(AD183="", "", AD183)</f>
        <v>105.3</v>
      </c>
      <c r="J183" s="112" t="n">
        <f aca="false">J401</f>
        <v>106.6</v>
      </c>
      <c r="K183" s="112" t="n">
        <f aca="false">K401</f>
        <v>104.7</v>
      </c>
      <c r="L183" s="112" t="n">
        <f aca="false">L401</f>
        <v>104</v>
      </c>
      <c r="M183" s="112" t="n">
        <f aca="false">M401</f>
        <v>104.3</v>
      </c>
      <c r="R183" s="7"/>
      <c r="AB183" s="39" t="n">
        <v>106.8</v>
      </c>
      <c r="AC183" s="39" t="n">
        <v>104.5</v>
      </c>
      <c r="AD183" s="39" t="n">
        <v>105.3</v>
      </c>
      <c r="AE183" s="39" t="n">
        <v>103.9</v>
      </c>
      <c r="AF183" s="39" t="n">
        <v>103.9</v>
      </c>
      <c r="AG183" s="39" t="n">
        <v>103.9</v>
      </c>
    </row>
    <row r="184" customFormat="false" ht="31.5" hidden="false" customHeight="false" outlineLevel="0" collapsed="false">
      <c r="A184" s="35" t="n">
        <v>301760</v>
      </c>
      <c r="B184" s="59" t="n">
        <f aca="false">VALUE(CONCATENATE($A$2, $C$4, C184))</f>
        <v>36100176</v>
      </c>
      <c r="C184" s="35" t="n">
        <v>100176</v>
      </c>
      <c r="D184" s="59"/>
      <c r="E184" s="118" t="s">
        <v>79</v>
      </c>
      <c r="F184" s="100" t="s">
        <v>64</v>
      </c>
      <c r="G184" s="42" t="n">
        <f aca="false">IF(AB184="", "", AB184)</f>
        <v>104.036620890553</v>
      </c>
      <c r="H184" s="43" t="n">
        <f aca="false">IFERROR(IF(G182=0, 0, H182/G182/IF(H183&lt;&gt;0, H183, 100)*10000), 0)</f>
        <v>105.263157894737</v>
      </c>
      <c r="I184" s="43" t="n">
        <f aca="false">IFERROR(IF(H182=0, 0, I182/H182/IF(I183&lt;&gt;0, I183, 100)*10000), 0)</f>
        <v>103.600103600104</v>
      </c>
      <c r="J184" s="43" t="n">
        <f aca="false">IFERROR(IF(I182=0, 0, J182/I182/IF(J183&lt;&gt;0, J183, 100)*10000), 0)</f>
        <v>113.352095059412</v>
      </c>
      <c r="K184" s="43" t="n">
        <f aca="false">IFERROR(IF(J182=0, 0, K182/J182/IF(K183&lt;&gt;0, K183, 100)*10000), 0)</f>
        <v>103.744689259955</v>
      </c>
      <c r="L184" s="43" t="n">
        <f aca="false">IFERROR(IF(K182=0, 0, L182/K182/IF(L183&lt;&gt;0, L183, 100)*10000), 0)</f>
        <v>96.1538461538462</v>
      </c>
      <c r="M184" s="43" t="n">
        <f aca="false">IFERROR(IF(L182=0, 0, M182/L182/IF(M183&lt;&gt;0, M183, 100)*10000), 0)</f>
        <v>95.8772770853308</v>
      </c>
      <c r="R184" s="7"/>
      <c r="AB184" s="39" t="n">
        <v>104.036620890553</v>
      </c>
      <c r="AC184" s="39" t="n">
        <v>105.263157894737</v>
      </c>
      <c r="AD184" s="39" t="n">
        <v>103.600103600104</v>
      </c>
      <c r="AE184" s="39" t="n">
        <v>106.272056464549</v>
      </c>
      <c r="AF184" s="39" t="n">
        <v>105.326238945285</v>
      </c>
      <c r="AG184" s="39" t="n">
        <v>104.543493412101</v>
      </c>
    </row>
    <row r="185" customFormat="false" ht="31.5" hidden="false" customHeight="false" outlineLevel="0" collapsed="false">
      <c r="A185" s="35" t="n">
        <v>301770</v>
      </c>
      <c r="B185" s="111"/>
      <c r="C185" s="35" t="n">
        <v>100177</v>
      </c>
      <c r="D185" s="111"/>
      <c r="E185" s="88" t="s">
        <v>40</v>
      </c>
      <c r="F185" s="121"/>
      <c r="G185" s="49"/>
      <c r="H185" s="53"/>
      <c r="I185" s="53"/>
      <c r="J185" s="53"/>
      <c r="K185" s="53"/>
      <c r="L185" s="53"/>
      <c r="M185" s="53"/>
      <c r="R185" s="7"/>
      <c r="AB185" s="39"/>
      <c r="AC185" s="39"/>
      <c r="AD185" s="39"/>
      <c r="AE185" s="39"/>
      <c r="AF185" s="39"/>
      <c r="AG185" s="39"/>
    </row>
    <row r="186" customFormat="false" ht="15" hidden="false" customHeight="false" outlineLevel="0" collapsed="false">
      <c r="A186" s="35" t="n">
        <v>301780</v>
      </c>
      <c r="B186" s="35" t="n">
        <f aca="false">VALUE(CONCATENATE($A$2, $C$4, C186))</f>
        <v>36100178</v>
      </c>
      <c r="C186" s="35" t="n">
        <v>100178</v>
      </c>
      <c r="D186" s="35"/>
      <c r="E186" s="61" t="s">
        <v>77</v>
      </c>
      <c r="F186" s="55" t="s">
        <v>69</v>
      </c>
      <c r="G186" s="97" t="n">
        <f aca="false">IF(AB186="", "", AB186)</f>
        <v>1070</v>
      </c>
      <c r="H186" s="97" t="n">
        <f aca="false">IF(AC186="", "", AC186)</f>
        <v>1145.6</v>
      </c>
      <c r="I186" s="97" t="n">
        <v>1570.2</v>
      </c>
      <c r="J186" s="97" t="n">
        <v>1901.9</v>
      </c>
      <c r="K186" s="97" t="n">
        <v>2292</v>
      </c>
      <c r="L186" s="97" t="n">
        <v>2296.6</v>
      </c>
      <c r="M186" s="97" t="n">
        <v>2503.3</v>
      </c>
      <c r="R186" s="7"/>
      <c r="AB186" s="39" t="n">
        <v>1070</v>
      </c>
      <c r="AC186" s="39" t="n">
        <v>1145.6</v>
      </c>
      <c r="AD186" s="39" t="n">
        <v>1385.3</v>
      </c>
      <c r="AE186" s="39" t="n">
        <v>1715.8</v>
      </c>
      <c r="AF186" s="39" t="n">
        <v>1824.3</v>
      </c>
      <c r="AG186" s="39" t="n">
        <v>2038.2</v>
      </c>
    </row>
    <row r="187" customFormat="false" ht="31.5" hidden="false" customHeight="false" outlineLevel="0" collapsed="false">
      <c r="A187" s="35" t="n">
        <v>301790</v>
      </c>
      <c r="B187" s="35" t="n">
        <f aca="false">VALUE(CONCATENATE($A$2, $C$4, C187))</f>
        <v>36100179</v>
      </c>
      <c r="C187" s="35" t="n">
        <v>100179</v>
      </c>
      <c r="D187" s="35"/>
      <c r="E187" s="61" t="s">
        <v>78</v>
      </c>
      <c r="F187" s="55" t="s">
        <v>64</v>
      </c>
      <c r="G187" s="112" t="n">
        <f aca="false">IF(AB187="", "", AB187)</f>
        <v>107.8</v>
      </c>
      <c r="H187" s="112" t="n">
        <f aca="false">IF(AC187="", "", AC187)</f>
        <v>104.4</v>
      </c>
      <c r="I187" s="112" t="n">
        <f aca="false">IF(AD187="", "", AD187)</f>
        <v>105.5</v>
      </c>
      <c r="J187" s="112" t="n">
        <f aca="false">J403</f>
        <v>107.3</v>
      </c>
      <c r="K187" s="112" t="n">
        <f aca="false">K403</f>
        <v>104.3</v>
      </c>
      <c r="L187" s="112" t="n">
        <f aca="false">L403</f>
        <v>104.2</v>
      </c>
      <c r="M187" s="112" t="n">
        <f aca="false">M403</f>
        <v>104.1</v>
      </c>
      <c r="R187" s="7"/>
      <c r="AB187" s="39" t="n">
        <v>107.8</v>
      </c>
      <c r="AC187" s="39" t="n">
        <v>104.4</v>
      </c>
      <c r="AD187" s="39" t="n">
        <v>105.5</v>
      </c>
      <c r="AE187" s="39" t="n">
        <v>104.3</v>
      </c>
      <c r="AF187" s="39" t="n">
        <v>104.3</v>
      </c>
      <c r="AG187" s="39" t="n">
        <v>104.3</v>
      </c>
    </row>
    <row r="188" customFormat="false" ht="31.5" hidden="false" customHeight="false" outlineLevel="0" collapsed="false">
      <c r="A188" s="35" t="n">
        <v>301800</v>
      </c>
      <c r="B188" s="59" t="n">
        <f aca="false">VALUE(CONCATENATE($A$2, $C$4, C188))</f>
        <v>36100180</v>
      </c>
      <c r="C188" s="35" t="n">
        <v>100180</v>
      </c>
      <c r="D188" s="59"/>
      <c r="E188" s="118" t="s">
        <v>79</v>
      </c>
      <c r="F188" s="100" t="s">
        <v>64</v>
      </c>
      <c r="G188" s="42" t="n">
        <f aca="false">IF(AB188="", "", AB188)</f>
        <v>102.570925878031</v>
      </c>
      <c r="H188" s="43" t="n">
        <f aca="false">IFERROR(IF(G186=0, 0, H186/G186/IF(H187&lt;&gt;0, H187, 100)*10000), 0)</f>
        <v>102.553084828302</v>
      </c>
      <c r="I188" s="43" t="n">
        <f aca="false">IFERROR(IF(H186=0, 0, I186/H186/IF(I187&lt;&gt;0, I187, 100)*10000), 0)</f>
        <v>129.918054489131</v>
      </c>
      <c r="J188" s="43" t="n">
        <f aca="false">IFERROR(IF(I186=0, 0, J186/I186/IF(J187&lt;&gt;0, J187, 100)*10000), 0)</f>
        <v>112.884154231841</v>
      </c>
      <c r="K188" s="43" t="n">
        <f aca="false">IFERROR(IF(J186=0, 0, K186/J186/IF(K187&lt;&gt;0, K187, 100)*10000), 0)</f>
        <v>115.542730469309</v>
      </c>
      <c r="L188" s="43" t="n">
        <f aca="false">IFERROR(IF(K186=0, 0, L186/K186/IF(L187&lt;&gt;0, L187, 100)*10000), 0)</f>
        <v>96.1618983495962</v>
      </c>
      <c r="M188" s="43" t="n">
        <f aca="false">IFERROR(IF(L186=0, 0, M186/L186/IF(M187&lt;&gt;0, M187, 100)*10000), 0)</f>
        <v>104.707263454149</v>
      </c>
      <c r="R188" s="7"/>
      <c r="AB188" s="39" t="n">
        <v>102.570925878031</v>
      </c>
      <c r="AC188" s="39" t="n">
        <v>102.553084828302</v>
      </c>
      <c r="AD188" s="39" t="n">
        <v>114.619463051709</v>
      </c>
      <c r="AE188" s="39" t="n">
        <v>118.751340520473</v>
      </c>
      <c r="AF188" s="39" t="n">
        <v>101.940154206067</v>
      </c>
      <c r="AG188" s="39" t="n">
        <v>107.118931181999</v>
      </c>
    </row>
    <row r="189" customFormat="false" ht="31.5" hidden="false" customHeight="false" outlineLevel="0" collapsed="false">
      <c r="A189" s="35" t="n">
        <v>301810</v>
      </c>
      <c r="B189" s="111"/>
      <c r="C189" s="35" t="n">
        <v>100181</v>
      </c>
      <c r="D189" s="111"/>
      <c r="E189" s="88" t="s">
        <v>41</v>
      </c>
      <c r="F189" s="55"/>
      <c r="G189" s="49"/>
      <c r="H189" s="53"/>
      <c r="I189" s="53"/>
      <c r="J189" s="53"/>
      <c r="K189" s="53"/>
      <c r="L189" s="53"/>
      <c r="M189" s="53"/>
      <c r="R189" s="7"/>
      <c r="AB189" s="39"/>
      <c r="AC189" s="39"/>
      <c r="AD189" s="39"/>
      <c r="AE189" s="39"/>
      <c r="AF189" s="39"/>
      <c r="AG189" s="39"/>
    </row>
    <row r="190" customFormat="false" ht="15" hidden="false" customHeight="false" outlineLevel="0" collapsed="false">
      <c r="A190" s="35" t="n">
        <v>301820</v>
      </c>
      <c r="B190" s="35" t="n">
        <f aca="false">VALUE(CONCATENATE($A$2, $C$4, C190))</f>
        <v>36100182</v>
      </c>
      <c r="C190" s="35" t="n">
        <v>100182</v>
      </c>
      <c r="D190" s="35"/>
      <c r="E190" s="61" t="s">
        <v>77</v>
      </c>
      <c r="F190" s="55" t="s">
        <v>69</v>
      </c>
      <c r="G190" s="97" t="n">
        <f aca="false">IF(AB190="", "", AB190)</f>
        <v>36</v>
      </c>
      <c r="H190" s="97" t="n">
        <f aca="false">IF(AC190="", "", AC190)</f>
        <v>37.2</v>
      </c>
      <c r="I190" s="97" t="n">
        <f aca="false">IF(AD190="", "", AD190)</f>
        <v>40.9</v>
      </c>
      <c r="J190" s="97" t="n">
        <v>45.7</v>
      </c>
      <c r="K190" s="97" t="n">
        <v>54.8</v>
      </c>
      <c r="L190" s="97" t="n">
        <v>55.2</v>
      </c>
      <c r="M190" s="97" t="n">
        <v>55.3</v>
      </c>
      <c r="R190" s="7"/>
      <c r="AB190" s="39" t="n">
        <v>36</v>
      </c>
      <c r="AC190" s="39" t="n">
        <v>37.2</v>
      </c>
      <c r="AD190" s="39" t="n">
        <v>40.9</v>
      </c>
      <c r="AE190" s="39" t="n">
        <v>41.9</v>
      </c>
      <c r="AF190" s="39" t="n">
        <v>45.7</v>
      </c>
      <c r="AG190" s="39" t="n">
        <v>54.8</v>
      </c>
    </row>
    <row r="191" customFormat="false" ht="31.5" hidden="false" customHeight="false" outlineLevel="0" collapsed="false">
      <c r="A191" s="35" t="n">
        <v>301830</v>
      </c>
      <c r="B191" s="35" t="n">
        <f aca="false">VALUE(CONCATENATE($A$2, $C$4, C191))</f>
        <v>36100183</v>
      </c>
      <c r="C191" s="35" t="n">
        <v>100183</v>
      </c>
      <c r="D191" s="35"/>
      <c r="E191" s="61" t="s">
        <v>78</v>
      </c>
      <c r="F191" s="55" t="s">
        <v>64</v>
      </c>
      <c r="G191" s="112" t="n">
        <f aca="false">IF(AB191="", "", AB191)</f>
        <v>106.3</v>
      </c>
      <c r="H191" s="112" t="n">
        <f aca="false">IF(AC191="", "", AC191)</f>
        <v>105.9</v>
      </c>
      <c r="I191" s="112" t="n">
        <f aca="false">IF(AD191="", "", AD191)</f>
        <v>104.5</v>
      </c>
      <c r="J191" s="112" t="n">
        <f aca="false">J398</f>
        <v>108.4</v>
      </c>
      <c r="K191" s="112" t="n">
        <f aca="false">K398</f>
        <v>107.3</v>
      </c>
      <c r="L191" s="112" t="n">
        <f aca="false">L398</f>
        <v>105.3</v>
      </c>
      <c r="M191" s="112" t="n">
        <f aca="false">M398</f>
        <v>104.4</v>
      </c>
      <c r="R191" s="7"/>
      <c r="AB191" s="39" t="n">
        <v>106.3</v>
      </c>
      <c r="AC191" s="39" t="n">
        <v>105.9</v>
      </c>
      <c r="AD191" s="39" t="n">
        <v>104.5</v>
      </c>
      <c r="AE191" s="39" t="n">
        <v>105.9</v>
      </c>
      <c r="AF191" s="39" t="n">
        <v>103.9</v>
      </c>
      <c r="AG191" s="39" t="n">
        <v>103.9</v>
      </c>
    </row>
    <row r="192" customFormat="false" ht="31.5" hidden="false" customHeight="false" outlineLevel="0" collapsed="false">
      <c r="A192" s="35" t="n">
        <v>301840</v>
      </c>
      <c r="B192" s="59" t="n">
        <f aca="false">VALUE(CONCATENATE($A$2, $C$4, C192))</f>
        <v>36100184</v>
      </c>
      <c r="C192" s="35" t="n">
        <v>100184</v>
      </c>
      <c r="D192" s="59"/>
      <c r="E192" s="118" t="s">
        <v>79</v>
      </c>
      <c r="F192" s="100" t="s">
        <v>64</v>
      </c>
      <c r="G192" s="42" t="n">
        <f aca="false">IF(AB192="", "", AB192)</f>
        <v>104.525974704714</v>
      </c>
      <c r="H192" s="43" t="n">
        <f aca="false">IFERROR(IF(G190=0, 0, H190/G190/IF(H191&lt;&gt;0, H191, 100)*10000), 0)</f>
        <v>97.5763298709474</v>
      </c>
      <c r="I192" s="43" t="n">
        <f aca="false">IFERROR(IF(H190=0, 0, I190/H190/IF(I191&lt;&gt;0, I191, 100)*10000), 0)</f>
        <v>105.211709625971</v>
      </c>
      <c r="J192" s="43" t="n">
        <f aca="false">IFERROR(IF(I190=0, 0, J190/I190/IF(J191&lt;&gt;0, J191, 100)*10000), 0)</f>
        <v>103.077436642337</v>
      </c>
      <c r="K192" s="43" t="n">
        <f aca="false">IFERROR(IF(J190=0, 0, K190/J190/IF(K191&lt;&gt;0, K191, 100)*10000), 0)</f>
        <v>111.75440134921</v>
      </c>
      <c r="L192" s="43" t="n">
        <f aca="false">IFERROR(IF(K190=0, 0, L190/K190/IF(L191&lt;&gt;0, L191, 100)*10000), 0)</f>
        <v>95.6599496745482</v>
      </c>
      <c r="M192" s="43" t="n">
        <f aca="false">IFERROR(IF(L190=0, 0, M190/L190/IF(M191&lt;&gt;0, M191, 100)*10000), 0)</f>
        <v>95.9589649619634</v>
      </c>
      <c r="R192" s="7"/>
      <c r="AB192" s="39" t="n">
        <v>104.525974704714</v>
      </c>
      <c r="AC192" s="39" t="n">
        <v>97.5763298709474</v>
      </c>
      <c r="AD192" s="39" t="n">
        <v>105.211709625971</v>
      </c>
      <c r="AE192" s="39" t="n">
        <v>96.7374766525601</v>
      </c>
      <c r="AF192" s="39" t="n">
        <v>104.975180375843</v>
      </c>
      <c r="AG192" s="39" t="n">
        <v>115.411426994901</v>
      </c>
    </row>
    <row r="193" customFormat="false" ht="15.75" hidden="false" customHeight="false" outlineLevel="0" collapsed="false">
      <c r="A193" s="35" t="n">
        <v>301850</v>
      </c>
      <c r="B193" s="111"/>
      <c r="C193" s="35" t="n">
        <v>100185</v>
      </c>
      <c r="D193" s="111"/>
      <c r="E193" s="54" t="s">
        <v>42</v>
      </c>
      <c r="F193" s="121"/>
      <c r="G193" s="49"/>
      <c r="H193" s="53"/>
      <c r="I193" s="53"/>
      <c r="J193" s="53"/>
      <c r="K193" s="53"/>
      <c r="L193" s="53"/>
      <c r="M193" s="53"/>
      <c r="R193" s="7"/>
      <c r="AB193" s="39"/>
      <c r="AC193" s="39"/>
      <c r="AD193" s="39"/>
      <c r="AE193" s="39"/>
      <c r="AF193" s="39"/>
      <c r="AG193" s="39"/>
    </row>
    <row r="194" customFormat="false" ht="15" hidden="false" customHeight="false" outlineLevel="0" collapsed="false">
      <c r="A194" s="35" t="n">
        <v>301860</v>
      </c>
      <c r="B194" s="35" t="n">
        <f aca="false">VALUE(CONCATENATE($A$2, $C$4, C194))</f>
        <v>36100186</v>
      </c>
      <c r="C194" s="35" t="n">
        <v>100186</v>
      </c>
      <c r="D194" s="35"/>
      <c r="E194" s="61" t="s">
        <v>77</v>
      </c>
      <c r="F194" s="55" t="s">
        <v>69</v>
      </c>
      <c r="G194" s="97" t="n">
        <f aca="false">IF(AB194="", "", AB194)</f>
        <v>74.7</v>
      </c>
      <c r="H194" s="97" t="n">
        <f aca="false">IF(AC194="", "", AC194)</f>
        <v>80.05</v>
      </c>
      <c r="I194" s="97" t="n">
        <v>151.7</v>
      </c>
      <c r="J194" s="97" t="n">
        <v>176.2</v>
      </c>
      <c r="K194" s="97" t="n">
        <v>228.7</v>
      </c>
      <c r="L194" s="97" t="n">
        <v>232.3</v>
      </c>
      <c r="M194" s="97" t="n">
        <v>253.2</v>
      </c>
      <c r="R194" s="7"/>
      <c r="AB194" s="39" t="n">
        <v>74.7</v>
      </c>
      <c r="AC194" s="39" t="n">
        <v>80.05</v>
      </c>
      <c r="AD194" s="39" t="n">
        <v>88.1</v>
      </c>
      <c r="AE194" s="39" t="n">
        <v>105.7</v>
      </c>
      <c r="AF194" s="39" t="n">
        <v>116.3</v>
      </c>
      <c r="AG194" s="39" t="n">
        <v>127.9</v>
      </c>
    </row>
    <row r="195" customFormat="false" ht="31.5" hidden="false" customHeight="false" outlineLevel="0" collapsed="false">
      <c r="A195" s="35" t="n">
        <v>301870</v>
      </c>
      <c r="B195" s="35" t="n">
        <f aca="false">VALUE(CONCATENATE($A$2, $C$4, C195))</f>
        <v>36100187</v>
      </c>
      <c r="C195" s="35" t="n">
        <v>100187</v>
      </c>
      <c r="D195" s="35"/>
      <c r="E195" s="61" t="s">
        <v>78</v>
      </c>
      <c r="F195" s="55" t="s">
        <v>64</v>
      </c>
      <c r="G195" s="112" t="n">
        <f aca="false">IF(AB195="", "", AB195)</f>
        <v>106.6</v>
      </c>
      <c r="H195" s="112" t="n">
        <f aca="false">IF(AC195="", "", AC195)</f>
        <v>104.5</v>
      </c>
      <c r="I195" s="112" t="n">
        <f aca="false">IF(AD195="", "", AD195)</f>
        <v>105.3</v>
      </c>
      <c r="J195" s="112" t="n">
        <f aca="false">J404</f>
        <v>106.6</v>
      </c>
      <c r="K195" s="112" t="n">
        <f aca="false">K404</f>
        <v>104.7</v>
      </c>
      <c r="L195" s="112" t="n">
        <f aca="false">L404</f>
        <v>104</v>
      </c>
      <c r="M195" s="112" t="n">
        <f aca="false">M404</f>
        <v>104.3</v>
      </c>
      <c r="R195" s="7"/>
      <c r="AB195" s="39" t="n">
        <v>106.6</v>
      </c>
      <c r="AC195" s="39" t="n">
        <v>104.5</v>
      </c>
      <c r="AD195" s="39" t="n">
        <v>105.3</v>
      </c>
      <c r="AE195" s="39" t="n">
        <v>103.9</v>
      </c>
      <c r="AF195" s="39" t="n">
        <v>103.9</v>
      </c>
      <c r="AG195" s="39" t="n">
        <v>103.9</v>
      </c>
    </row>
    <row r="196" customFormat="false" ht="31.5" hidden="false" customHeight="false" outlineLevel="0" collapsed="false">
      <c r="A196" s="35" t="n">
        <v>301880</v>
      </c>
      <c r="B196" s="59" t="n">
        <f aca="false">VALUE(CONCATENATE($A$2, $C$4, C196))</f>
        <v>36100188</v>
      </c>
      <c r="C196" s="35" t="n">
        <v>100188</v>
      </c>
      <c r="D196" s="59"/>
      <c r="E196" s="118" t="s">
        <v>79</v>
      </c>
      <c r="F196" s="100" t="s">
        <v>64</v>
      </c>
      <c r="G196" s="42" t="n">
        <f aca="false">IF(AB196="", "", AB196)</f>
        <v>102.150214146232</v>
      </c>
      <c r="H196" s="43" t="n">
        <f aca="false">IFERROR(IF(G194=0, 0, H194/G194/IF(H195&lt;&gt;0, H195, 100)*10000), 0)</f>
        <v>102.547350486475</v>
      </c>
      <c r="I196" s="43" t="n">
        <f aca="false">IFERROR(IF(H194=0, 0, I194/H194/IF(I195&lt;&gt;0, I195, 100)*10000), 0)</f>
        <v>179.968241596391</v>
      </c>
      <c r="J196" s="43" t="n">
        <f aca="false">IFERROR(IF(I194=0, 0, J194/I194/IF(J195&lt;&gt;0, J195, 100)*10000), 0)</f>
        <v>108.959002474767</v>
      </c>
      <c r="K196" s="43" t="n">
        <f aca="false">IFERROR(IF(J194=0, 0, K194/J194/IF(K195&lt;&gt;0, K195, 100)*10000), 0)</f>
        <v>123.969137268039</v>
      </c>
      <c r="L196" s="43" t="n">
        <f aca="false">IFERROR(IF(K194=0, 0, L194/K194/IF(L195&lt;&gt;0, L195, 100)*10000), 0)</f>
        <v>97.667417846692</v>
      </c>
      <c r="M196" s="43" t="n">
        <f aca="false">IFERROR(IF(L194=0, 0, M194/L194/IF(M195&lt;&gt;0, M195, 100)*10000), 0)</f>
        <v>104.503342910055</v>
      </c>
      <c r="R196" s="7"/>
      <c r="AB196" s="39" t="n">
        <v>102.150214146232</v>
      </c>
      <c r="AC196" s="39" t="n">
        <v>102.547350486475</v>
      </c>
      <c r="AD196" s="39" t="n">
        <v>104.516823234291</v>
      </c>
      <c r="AE196" s="39" t="n">
        <v>115.473819561505</v>
      </c>
      <c r="AF196" s="39" t="n">
        <v>105.898346692794</v>
      </c>
      <c r="AG196" s="39" t="n">
        <v>105.846202736443</v>
      </c>
    </row>
    <row r="197" customFormat="false" ht="15.75" hidden="false" customHeight="false" outlineLevel="0" collapsed="false">
      <c r="A197" s="35" t="n">
        <v>301890</v>
      </c>
      <c r="B197" s="111"/>
      <c r="C197" s="35" t="n">
        <v>100189</v>
      </c>
      <c r="D197" s="111"/>
      <c r="E197" s="48"/>
      <c r="F197" s="33"/>
      <c r="G197" s="49"/>
      <c r="H197" s="53"/>
      <c r="I197" s="53"/>
      <c r="J197" s="53"/>
      <c r="K197" s="53"/>
      <c r="L197" s="53"/>
      <c r="M197" s="53"/>
      <c r="R197" s="7"/>
      <c r="AB197" s="39"/>
      <c r="AC197" s="39"/>
      <c r="AD197" s="39"/>
      <c r="AE197" s="39"/>
      <c r="AF197" s="39"/>
      <c r="AG197" s="39"/>
    </row>
    <row r="198" customFormat="false" ht="15" hidden="false" customHeight="false" outlineLevel="0" collapsed="false">
      <c r="A198" s="35" t="n">
        <v>301900</v>
      </c>
      <c r="B198" s="35" t="n">
        <f aca="false">VALUE(CONCATENATE($A$2, $C$4, C198))</f>
        <v>36100190</v>
      </c>
      <c r="C198" s="35" t="n">
        <v>100190</v>
      </c>
      <c r="D198" s="35" t="n">
        <v>36041</v>
      </c>
      <c r="E198" s="63" t="s">
        <v>86</v>
      </c>
      <c r="F198" s="64" t="s">
        <v>69</v>
      </c>
      <c r="G198" s="74" t="n">
        <f aca="false">ROUND(SUM(G203, G207, G211, G215, G219, G223, G227, G231, G235, G239), 1)</f>
        <v>5</v>
      </c>
      <c r="H198" s="74" t="n">
        <f aca="false">ROUND(SUM(H203, H207, H211, H215, H219, H223, H227, H231, H235, H239), 1)</f>
        <v>9.5</v>
      </c>
      <c r="I198" s="74" t="n">
        <v>10.344</v>
      </c>
      <c r="J198" s="97" t="n">
        <v>11.3</v>
      </c>
      <c r="K198" s="97" t="n">
        <v>11.5</v>
      </c>
      <c r="L198" s="97" t="n">
        <v>11.6</v>
      </c>
      <c r="M198" s="97" t="n">
        <v>11.6</v>
      </c>
      <c r="O198" s="122" t="n">
        <v>0</v>
      </c>
      <c r="P198" s="122" t="n">
        <v>0</v>
      </c>
      <c r="Q198" s="122" t="n">
        <v>0</v>
      </c>
      <c r="R198" s="7"/>
      <c r="AB198" s="39" t="n">
        <v>5.026</v>
      </c>
      <c r="AC198" s="39" t="n">
        <v>9.51</v>
      </c>
      <c r="AD198" s="39" t="n">
        <v>9.7</v>
      </c>
      <c r="AE198" s="39" t="n">
        <v>11.1</v>
      </c>
      <c r="AF198" s="39" t="n">
        <v>11.3</v>
      </c>
      <c r="AG198" s="39" t="n">
        <v>11.8</v>
      </c>
    </row>
    <row r="199" customFormat="false" ht="31.5" hidden="false" customHeight="true" outlineLevel="0" collapsed="false">
      <c r="A199" s="35" t="n">
        <v>301910</v>
      </c>
      <c r="B199" s="35" t="n">
        <f aca="false">VALUE(CONCATENATE($A$2, $C$4, C199))</f>
        <v>36100191</v>
      </c>
      <c r="C199" s="35" t="n">
        <v>100191</v>
      </c>
      <c r="D199" s="35"/>
      <c r="E199" s="69" t="s">
        <v>78</v>
      </c>
      <c r="F199" s="64" t="s">
        <v>64</v>
      </c>
      <c r="G199" s="115" t="n">
        <f aca="false">SUM(IFERROR(G203/G198*IF(G204&lt;&gt;0, G204, 100), 0), IFERROR(G207/G198*IF(G208&lt;&gt;0, G208, 100), 0), IFERROR(G211/G198*IF(G212&lt;&gt;0, G212, 100), 0), IFERROR(G215/G198*IF(G216&lt;&gt;0, G216, 100), 0), IFERROR(G219/G198*IF(G220&lt;&gt;0, G220, 100), 0), IFERROR(G223/G198*IF(G224&lt;&gt;0, G224, 100), 0), IFERROR(G227/G198*IF(G228&lt;&gt;0, G228, 100), 0), IFERROR(G231/G198*IF(G232&lt;&gt;0, G232, 100), 0), IFERROR(G235/G198*IF(G236&lt;&gt;0, G236, 100), 0), IFERROR(G239/G198*IF(G240&lt;&gt;0, G240, 100), 0))</f>
        <v>107.15432</v>
      </c>
      <c r="H199" s="115" t="n">
        <f aca="false">SUM(IFERROR(H203/H198*IF(H204&lt;&gt;0, H204, 100), 0), IFERROR(H207/H198*IF(H208&lt;&gt;0, H208, 100), 0), IFERROR(H211/H198*IF(H212&lt;&gt;0, H212, 100), 0), IFERROR(H215/H198*IF(H216&lt;&gt;0, H216, 100), 0), IFERROR(H219/H198*IF(H220&lt;&gt;0, H220, 100), 0), IFERROR(H223/H198*IF(H224&lt;&gt;0, H224, 100), 0), IFERROR(H227/H198*IF(H228&lt;&gt;0, H228, 100), 0), IFERROR(H231/H198*IF(H232&lt;&gt;0, H232, 100), 0), IFERROR(H235/H198*IF(H236&lt;&gt;0, H236, 100), 0), IFERROR(H239/H198*IF(H240&lt;&gt;0, H240, 100), 0))</f>
        <v>104.4</v>
      </c>
      <c r="I199" s="115" t="n">
        <f aca="false">SUM(IFERROR(I203/I198*IF(I204&lt;&gt;0, I204, 100), 0), IFERROR(I207/I198*IF(I208&lt;&gt;0, I208, 100), 0), IFERROR(I211/I198*IF(I212&lt;&gt;0, I212, 100), 0), IFERROR(I215/I198*IF(I216&lt;&gt;0, I216, 100), 0), IFERROR(I219/I198*IF(I220&lt;&gt;0, I220, 100), 0), IFERROR(I223/I198*IF(I224&lt;&gt;0, I224, 100), 0), IFERROR(I227/I198*IF(I228&lt;&gt;0, I228, 100), 0), IFERROR(I231/I198*IF(I232&lt;&gt;0, I232, 100), 0), IFERROR(I235/I198*IF(I236&lt;&gt;0, I236, 100), 0), IFERROR(I239/I198*IF(I240&lt;&gt;0, I240, 100), 0))</f>
        <v>105.051237432328</v>
      </c>
      <c r="J199" s="115" t="n">
        <f aca="false">SUM(IFERROR(J203/J198*IF(J204&lt;&gt;0, J204, 100), 0), IFERROR(J207/J198*IF(J208&lt;&gt;0, J208, 100), 0), IFERROR(J211/J198*IF(J212&lt;&gt;0, J212, 100), 0), IFERROR(J215/J198*IF(J216&lt;&gt;0, J216, 100), 0), IFERROR(J219/J198*IF(J220&lt;&gt;0, J220, 100), 0), IFERROR(J223/J198*IF(J224&lt;&gt;0, J224, 100), 0), IFERROR(J227/J198*IF(J228&lt;&gt;0, J228, 100), 0), IFERROR(J231/J198*IF(J232&lt;&gt;0, J232, 100), 0), IFERROR(J235/J198*IF(J236&lt;&gt;0, J236, 100), 0), IFERROR(J239/J198*IF(J240&lt;&gt;0, J240, 100), 0))</f>
        <v>107.3</v>
      </c>
      <c r="K199" s="115" t="n">
        <f aca="false">SUM(IFERROR(K203/K198*IF(K204&lt;&gt;0, K204, 100), 0), IFERROR(K207/K198*IF(K208&lt;&gt;0, K208, 100), 0), IFERROR(K211/K198*IF(K212&lt;&gt;0, K212, 100), 0), IFERROR(K215/K198*IF(K216&lt;&gt;0, K216, 100), 0), IFERROR(K219/K198*IF(K220&lt;&gt;0, K220, 100), 0), IFERROR(K223/K198*IF(K224&lt;&gt;0, K224, 100), 0), IFERROR(K227/K198*IF(K228&lt;&gt;0, K228, 100), 0), IFERROR(K231/K198*IF(K232&lt;&gt;0, K232, 100), 0), IFERROR(K235/K198*IF(K236&lt;&gt;0, K236, 100), 0), IFERROR(K239/K198*IF(K240&lt;&gt;0, K240, 100), 0))</f>
        <v>104.3</v>
      </c>
      <c r="L199" s="115" t="n">
        <f aca="false">SUM(IFERROR(L203/L198*IF(L204&lt;&gt;0, L204, 100), 0), IFERROR(L207/L198*IF(L208&lt;&gt;0, L208, 100), 0), IFERROR(L211/L198*IF(L212&lt;&gt;0, L212, 100), 0), IFERROR(L215/L198*IF(L216&lt;&gt;0, L216, 100), 0), IFERROR(L219/L198*IF(L220&lt;&gt;0, L220, 100), 0), IFERROR(L223/L198*IF(L224&lt;&gt;0, L224, 100), 0), IFERROR(L227/L198*IF(L228&lt;&gt;0, L228, 100), 0), IFERROR(L231/L198*IF(L232&lt;&gt;0, L232, 100), 0), IFERROR(L235/L198*IF(L236&lt;&gt;0, L236, 100), 0), IFERROR(L239/L198*IF(L240&lt;&gt;0, L240, 100), 0))</f>
        <v>104.2</v>
      </c>
      <c r="M199" s="115" t="n">
        <f aca="false">SUM(IFERROR(M203/M198*IF(M204&lt;&gt;0, M204, 100), 0), IFERROR(M207/M198*IF(M208&lt;&gt;0, M208, 100), 0), IFERROR(M211/M198*IF(M212&lt;&gt;0, M212, 100), 0), IFERROR(M215/M198*IF(M216&lt;&gt;0, M216, 100), 0), IFERROR(M219/M198*IF(M220&lt;&gt;0, M220, 100), 0), IFERROR(M223/M198*IF(M224&lt;&gt;0, M224, 100), 0), IFERROR(M227/M198*IF(M228&lt;&gt;0, M228, 100), 0), IFERROR(M231/M198*IF(M232&lt;&gt;0, M232, 100), 0), IFERROR(M235/M198*IF(M236&lt;&gt;0, M236, 100), 0), IFERROR(M239/M198*IF(M240&lt;&gt;0, M240, 100), 0))</f>
        <v>104.1</v>
      </c>
      <c r="R199" s="116" t="s">
        <v>87</v>
      </c>
      <c r="S199" s="116"/>
      <c r="T199" s="116"/>
      <c r="U199" s="116"/>
      <c r="V199" s="116"/>
      <c r="W199" s="116"/>
      <c r="X199" s="116"/>
      <c r="Y199" s="116"/>
      <c r="Z199" s="116"/>
      <c r="AA199" s="117"/>
      <c r="AB199" s="39" t="n">
        <v>106.6</v>
      </c>
      <c r="AC199" s="39" t="n">
        <v>104.290220820189</v>
      </c>
      <c r="AD199" s="39" t="n">
        <v>105.5</v>
      </c>
      <c r="AE199" s="39" t="n">
        <v>104.3</v>
      </c>
      <c r="AF199" s="39" t="n">
        <v>104.3</v>
      </c>
      <c r="AG199" s="39" t="n">
        <v>104.3</v>
      </c>
    </row>
    <row r="200" customFormat="false" ht="39.55" hidden="false" customHeight="false" outlineLevel="0" collapsed="false">
      <c r="A200" s="35" t="n">
        <v>301920</v>
      </c>
      <c r="B200" s="59" t="n">
        <f aca="false">VALUE(CONCATENATE($A$2, $C$4, C200))</f>
        <v>36100192</v>
      </c>
      <c r="C200" s="35" t="n">
        <v>100192</v>
      </c>
      <c r="D200" s="59"/>
      <c r="E200" s="123" t="s">
        <v>79</v>
      </c>
      <c r="F200" s="102" t="s">
        <v>64</v>
      </c>
      <c r="G200" s="42" t="n">
        <f aca="false">IF(AB200="", "", AB200)</f>
        <v>96.2208523184133</v>
      </c>
      <c r="H200" s="43" t="n">
        <f aca="false">IFERROR(IF(G198=0, 0, H198/G198/IF(H199&lt;&gt;0, H199, 100)*10000), 0)</f>
        <v>181.992337164751</v>
      </c>
      <c r="I200" s="43" t="n">
        <f aca="false">IFERROR(IF(H198=0, 0, I198/H198/IF(I199&lt;&gt;0, I199, 100)*10000), 0)</f>
        <v>103.648670103917</v>
      </c>
      <c r="J200" s="43" t="n">
        <f aca="false">IFERROR(IF(I198=0, 0, J198/I198/IF(J199&lt;&gt;0, J199, 100)*10000), 0)</f>
        <v>101.80994659753</v>
      </c>
      <c r="K200" s="43" t="n">
        <f aca="false">IFERROR(IF(J198=0, 0, K198/J198/IF(K199&lt;&gt;0, K199, 100)*10000), 0)</f>
        <v>97.5742200425933</v>
      </c>
      <c r="L200" s="43" t="n">
        <f aca="false">IFERROR(IF(K198=0, 0, L198/K198/IF(L199&lt;&gt;0, L199, 100)*10000), 0)</f>
        <v>96.8038053909705</v>
      </c>
      <c r="M200" s="43" t="n">
        <f aca="false">IFERROR(IF(L198=0, 0, M198/L198/IF(M199&lt;&gt;0, M199, 100)*10000), 0)</f>
        <v>96.0614793467819</v>
      </c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39" t="n">
        <v>96.2208523184133</v>
      </c>
      <c r="AC200" s="39" t="n">
        <v>181.432232969322</v>
      </c>
      <c r="AD200" s="39" t="n">
        <v>96.6804710432022</v>
      </c>
      <c r="AE200" s="39" t="n">
        <v>109.715234602801</v>
      </c>
      <c r="AF200" s="39" t="n">
        <v>97.6047955913728</v>
      </c>
      <c r="AG200" s="39" t="n">
        <v>100.119634478487</v>
      </c>
    </row>
    <row r="201" customFormat="false" ht="64.9" hidden="false" customHeight="false" outlineLevel="0" collapsed="false">
      <c r="A201" s="35" t="n">
        <v>301930</v>
      </c>
      <c r="B201" s="44"/>
      <c r="C201" s="35" t="n">
        <v>100193</v>
      </c>
      <c r="D201" s="44"/>
      <c r="E201" s="67" t="s">
        <v>88</v>
      </c>
      <c r="F201" s="64"/>
      <c r="G201" s="91" t="n">
        <f aca="false">ROUND(G198-SUM(G203, G207, G211, G215, G219, G223, G227, G231, G235, G239), 1)</f>
        <v>0</v>
      </c>
      <c r="H201" s="91" t="n">
        <f aca="false">ROUND(H198-SUM(H203, H207, H211, H215, H219, H223, H227, H231, H235, H239), 1)</f>
        <v>0</v>
      </c>
      <c r="I201" s="91" t="n">
        <f aca="false">ROUND(I198-SUM(I203, I207, I211, I215, I219, I223, I227, I231, I235, I239), 1)</f>
        <v>0</v>
      </c>
      <c r="J201" s="91" t="n">
        <f aca="false">ROUND(J198-SUM(J203, J207, J211, J215, J219, J223, J227, J231, J235, J239), 1)</f>
        <v>0</v>
      </c>
      <c r="K201" s="91" t="n">
        <f aca="false">ROUND(K198-SUM(K203, K207, K211, K215, K219, K223, K227, K231, K235, K239), 1)</f>
        <v>0</v>
      </c>
      <c r="L201" s="91" t="n">
        <f aca="false">ROUND(L198-SUM(L203, L207, L211, L215, L219, L223, L227, L231, L235, L239), 1)</f>
        <v>0</v>
      </c>
      <c r="M201" s="91" t="n">
        <f aca="false">ROUND(M198-SUM(M203, M207, M211, M215, M219, M223, M227, M231, M235, M239), 1)</f>
        <v>0</v>
      </c>
      <c r="R201" s="119" t="s">
        <v>89</v>
      </c>
      <c r="S201" s="125"/>
      <c r="T201" s="125"/>
      <c r="U201" s="125"/>
      <c r="V201" s="125"/>
      <c r="W201" s="125"/>
      <c r="X201" s="125"/>
      <c r="Y201" s="125"/>
      <c r="AB201" s="39"/>
      <c r="AC201" s="39"/>
      <c r="AD201" s="39"/>
      <c r="AE201" s="39"/>
      <c r="AF201" s="39"/>
      <c r="AG201" s="39"/>
    </row>
    <row r="202" customFormat="false" ht="15" hidden="false" customHeight="false" outlineLevel="0" collapsed="false">
      <c r="A202" s="35" t="n">
        <v>301940</v>
      </c>
      <c r="B202" s="111"/>
      <c r="C202" s="35" t="n">
        <v>100194</v>
      </c>
      <c r="D202" s="111"/>
      <c r="E202" s="63" t="s">
        <v>32</v>
      </c>
      <c r="F202" s="64"/>
      <c r="G202" s="49"/>
      <c r="H202" s="53"/>
      <c r="I202" s="53"/>
      <c r="J202" s="53"/>
      <c r="K202" s="53"/>
      <c r="L202" s="53"/>
      <c r="M202" s="53"/>
      <c r="R202" s="7"/>
      <c r="AB202" s="39"/>
      <c r="AC202" s="39"/>
      <c r="AD202" s="39"/>
      <c r="AE202" s="39"/>
      <c r="AF202" s="39"/>
      <c r="AG202" s="39"/>
    </row>
    <row r="203" customFormat="false" ht="15" hidden="false" customHeight="false" outlineLevel="0" collapsed="false">
      <c r="A203" s="35" t="n">
        <v>301950</v>
      </c>
      <c r="B203" s="35" t="n">
        <f aca="false">VALUE(CONCATENATE($A$2, $C$4, C203))</f>
        <v>36100195</v>
      </c>
      <c r="C203" s="35" t="n">
        <v>100195</v>
      </c>
      <c r="D203" s="111" t="n">
        <v>36043</v>
      </c>
      <c r="E203" s="69" t="s">
        <v>77</v>
      </c>
      <c r="F203" s="64" t="s">
        <v>69</v>
      </c>
      <c r="G203" s="97" t="n">
        <f aca="false">IF(AB203="", "", AB203)</f>
        <v>0</v>
      </c>
      <c r="H203" s="97" t="n">
        <f aca="false">IF(AC203="", "", AC203)</f>
        <v>0</v>
      </c>
      <c r="I203" s="97" t="n">
        <v>0</v>
      </c>
      <c r="J203" s="97"/>
      <c r="K203" s="97"/>
      <c r="L203" s="97"/>
      <c r="M203" s="97"/>
      <c r="O203" s="122" t="n">
        <v>0</v>
      </c>
      <c r="P203" s="122" t="n">
        <v>0</v>
      </c>
      <c r="Q203" s="122" t="n">
        <v>0</v>
      </c>
      <c r="R203" s="7"/>
      <c r="AB203" s="39" t="n">
        <v>0</v>
      </c>
      <c r="AC203" s="39" t="n">
        <v>0</v>
      </c>
      <c r="AD203" s="39"/>
      <c r="AE203" s="39"/>
      <c r="AF203" s="39"/>
      <c r="AG203" s="39"/>
    </row>
    <row r="204" customFormat="false" ht="39.55" hidden="false" customHeight="false" outlineLevel="0" collapsed="false">
      <c r="A204" s="35" t="n">
        <v>301960</v>
      </c>
      <c r="B204" s="35" t="n">
        <f aca="false">VALUE(CONCATENATE($A$2, $C$4, C204))</f>
        <v>36100196</v>
      </c>
      <c r="C204" s="35" t="n">
        <v>100196</v>
      </c>
      <c r="D204" s="35"/>
      <c r="E204" s="69" t="s">
        <v>78</v>
      </c>
      <c r="F204" s="64" t="s">
        <v>64</v>
      </c>
      <c r="G204" s="112" t="str">
        <f aca="false">IF(AB204="", "", AB204)</f>
        <v/>
      </c>
      <c r="H204" s="112" t="str">
        <f aca="false">IF(AC204="", "", AC204)</f>
        <v/>
      </c>
      <c r="I204" s="112" t="str">
        <f aca="false">IF(AD204="", "", AD204)</f>
        <v/>
      </c>
      <c r="J204" s="112"/>
      <c r="K204" s="112"/>
      <c r="L204" s="112"/>
      <c r="M204" s="112"/>
      <c r="R204" s="7"/>
      <c r="AB204" s="39"/>
      <c r="AC204" s="39"/>
      <c r="AD204" s="39"/>
      <c r="AE204" s="39"/>
      <c r="AF204" s="39"/>
      <c r="AG204" s="39"/>
    </row>
    <row r="205" customFormat="false" ht="39.55" hidden="false" customHeight="false" outlineLevel="0" collapsed="false">
      <c r="A205" s="35" t="n">
        <v>301970</v>
      </c>
      <c r="B205" s="59" t="n">
        <f aca="false">VALUE(CONCATENATE($A$2, $C$4, C205))</f>
        <v>36100197</v>
      </c>
      <c r="C205" s="35" t="n">
        <v>100197</v>
      </c>
      <c r="D205" s="59"/>
      <c r="E205" s="123" t="s">
        <v>79</v>
      </c>
      <c r="F205" s="102" t="s">
        <v>64</v>
      </c>
      <c r="G205" s="42" t="n">
        <f aca="false">IF(AB205="", "", AB205)</f>
        <v>0</v>
      </c>
      <c r="H205" s="43" t="n">
        <f aca="false">IFERROR(IF(G203=0, 0, H203/G203/IF(H204&lt;&gt;0, H204, 100)*10000), 0)</f>
        <v>0</v>
      </c>
      <c r="I205" s="43" t="n">
        <f aca="false">IFERROR(IF(H203=0, 0, I203/H203/IF(I204&lt;&gt;0, I204, 100)*10000), 0)</f>
        <v>0</v>
      </c>
      <c r="J205" s="43" t="n">
        <f aca="false">IFERROR(IF(I203=0, 0, J203/I203/IF(J204&lt;&gt;0, J204, 100)*10000), 0)</f>
        <v>0</v>
      </c>
      <c r="K205" s="43" t="n">
        <f aca="false">IFERROR(IF(J203=0, 0, K203/J203/IF(K204&lt;&gt;0, K204, 100)*10000), 0)</f>
        <v>0</v>
      </c>
      <c r="L205" s="43" t="n">
        <f aca="false">IFERROR(IF(K203=0, 0, L203/K203/IF(L204&lt;&gt;0, L204, 100)*10000), 0)</f>
        <v>0</v>
      </c>
      <c r="M205" s="43" t="n">
        <f aca="false">IFERROR(IF(L203=0, 0, M203/L203/IF(M204&lt;&gt;0, M204, 100)*10000), 0)</f>
        <v>0</v>
      </c>
      <c r="R205" s="7"/>
      <c r="AB205" s="39" t="n">
        <v>0</v>
      </c>
      <c r="AC205" s="39" t="n">
        <v>0</v>
      </c>
      <c r="AD205" s="39" t="n">
        <v>0</v>
      </c>
      <c r="AE205" s="39" t="n">
        <v>0</v>
      </c>
      <c r="AF205" s="39" t="n">
        <v>0</v>
      </c>
      <c r="AG205" s="39" t="n">
        <v>0</v>
      </c>
    </row>
    <row r="206" customFormat="false" ht="15.75" hidden="false" customHeight="false" outlineLevel="0" collapsed="false">
      <c r="A206" s="35" t="n">
        <v>301980</v>
      </c>
      <c r="B206" s="111"/>
      <c r="C206" s="35" t="n">
        <v>100198</v>
      </c>
      <c r="D206" s="111"/>
      <c r="E206" s="63" t="s">
        <v>34</v>
      </c>
      <c r="F206" s="126"/>
      <c r="G206" s="49"/>
      <c r="H206" s="53"/>
      <c r="I206" s="53"/>
      <c r="J206" s="53"/>
      <c r="K206" s="53"/>
      <c r="L206" s="53"/>
      <c r="M206" s="53"/>
      <c r="R206" s="7"/>
      <c r="AB206" s="39"/>
      <c r="AC206" s="39"/>
      <c r="AD206" s="39"/>
      <c r="AE206" s="39"/>
      <c r="AF206" s="39"/>
      <c r="AG206" s="39"/>
    </row>
    <row r="207" customFormat="false" ht="15" hidden="false" customHeight="false" outlineLevel="0" collapsed="false">
      <c r="A207" s="35" t="n">
        <v>301990</v>
      </c>
      <c r="B207" s="35" t="n">
        <f aca="false">VALUE(CONCATENATE($A$2, $C$4, C207))</f>
        <v>36100199</v>
      </c>
      <c r="C207" s="35" t="n">
        <v>100199</v>
      </c>
      <c r="D207" s="35" t="n">
        <v>36044</v>
      </c>
      <c r="E207" s="69" t="s">
        <v>77</v>
      </c>
      <c r="F207" s="64" t="s">
        <v>69</v>
      </c>
      <c r="G207" s="97" t="n">
        <f aca="false">IF(AB207="", "", AB207)</f>
        <v>0</v>
      </c>
      <c r="H207" s="97" t="n">
        <f aca="false">IF(AC207="", "", AC207)</f>
        <v>0</v>
      </c>
      <c r="I207" s="97" t="n">
        <v>0</v>
      </c>
      <c r="J207" s="97"/>
      <c r="K207" s="97"/>
      <c r="L207" s="97"/>
      <c r="M207" s="97"/>
      <c r="O207" s="122" t="n">
        <v>0</v>
      </c>
      <c r="P207" s="122" t="n">
        <v>0</v>
      </c>
      <c r="Q207" s="122" t="n">
        <v>0</v>
      </c>
      <c r="R207" s="7"/>
      <c r="AB207" s="39" t="n">
        <v>0</v>
      </c>
      <c r="AC207" s="39" t="n">
        <v>0</v>
      </c>
      <c r="AD207" s="39"/>
      <c r="AE207" s="39"/>
      <c r="AF207" s="39"/>
      <c r="AG207" s="39"/>
    </row>
    <row r="208" customFormat="false" ht="39.55" hidden="false" customHeight="false" outlineLevel="0" collapsed="false">
      <c r="A208" s="35" t="n">
        <v>302000</v>
      </c>
      <c r="B208" s="35" t="n">
        <f aca="false">VALUE(CONCATENATE($A$2, $C$4, C208))</f>
        <v>36100200</v>
      </c>
      <c r="C208" s="35" t="n">
        <v>100200</v>
      </c>
      <c r="D208" s="35"/>
      <c r="E208" s="69" t="s">
        <v>78</v>
      </c>
      <c r="F208" s="64" t="s">
        <v>64</v>
      </c>
      <c r="G208" s="112" t="str">
        <f aca="false">IF(AB208="", "", AB208)</f>
        <v/>
      </c>
      <c r="H208" s="112" t="str">
        <f aca="false">IF(AC208="", "", AC208)</f>
        <v/>
      </c>
      <c r="I208" s="112" t="str">
        <f aca="false">IF(AD208="", "", AD208)</f>
        <v/>
      </c>
      <c r="J208" s="112"/>
      <c r="K208" s="112"/>
      <c r="L208" s="112"/>
      <c r="M208" s="112"/>
      <c r="R208" s="7"/>
      <c r="AB208" s="39"/>
      <c r="AC208" s="39"/>
      <c r="AD208" s="39"/>
      <c r="AE208" s="39"/>
      <c r="AF208" s="39"/>
      <c r="AG208" s="39"/>
    </row>
    <row r="209" customFormat="false" ht="31.5" hidden="false" customHeight="false" outlineLevel="0" collapsed="false">
      <c r="A209" s="35" t="n">
        <v>302010</v>
      </c>
      <c r="B209" s="59" t="n">
        <f aca="false">VALUE(CONCATENATE($A$2, $C$4, C209))</f>
        <v>36100201</v>
      </c>
      <c r="C209" s="35" t="n">
        <v>100201</v>
      </c>
      <c r="D209" s="59"/>
      <c r="E209" s="123" t="s">
        <v>79</v>
      </c>
      <c r="F209" s="102" t="s">
        <v>64</v>
      </c>
      <c r="G209" s="42" t="n">
        <f aca="false">IF(AB209="", "", AB209)</f>
        <v>0</v>
      </c>
      <c r="H209" s="43" t="n">
        <f aca="false">IFERROR(IF(G207=0, 0, H207/G207/IF(H208&lt;&gt;0, H208, 100)*10000), 0)</f>
        <v>0</v>
      </c>
      <c r="I209" s="43" t="n">
        <f aca="false">IFERROR(IF(H207=0, 0, I207/H207/IF(I208&lt;&gt;0, I208, 100)*10000), 0)</f>
        <v>0</v>
      </c>
      <c r="J209" s="43" t="n">
        <f aca="false">IFERROR(IF(I207=0, 0, J207/I207/IF(J208&lt;&gt;0, J208, 100)*10000), 0)</f>
        <v>0</v>
      </c>
      <c r="K209" s="43" t="n">
        <f aca="false">IFERROR(IF(J207=0, 0, K207/J207/IF(K208&lt;&gt;0, K208, 100)*10000), 0)</f>
        <v>0</v>
      </c>
      <c r="L209" s="43" t="n">
        <f aca="false">IFERROR(IF(K207=0, 0, L207/K207/IF(L208&lt;&gt;0, L208, 100)*10000), 0)</f>
        <v>0</v>
      </c>
      <c r="M209" s="43" t="n">
        <f aca="false">IFERROR(IF(L207=0, 0, M207/L207/IF(M208&lt;&gt;0, M208, 100)*10000), 0)</f>
        <v>0</v>
      </c>
      <c r="R209" s="7"/>
      <c r="AB209" s="39" t="n">
        <v>0</v>
      </c>
      <c r="AC209" s="39" t="n">
        <v>0</v>
      </c>
      <c r="AD209" s="39" t="n">
        <v>0</v>
      </c>
      <c r="AE209" s="39" t="n">
        <v>0</v>
      </c>
      <c r="AF209" s="39" t="n">
        <v>0</v>
      </c>
      <c r="AG209" s="39" t="n">
        <v>0</v>
      </c>
    </row>
    <row r="210" customFormat="false" ht="47.25" hidden="false" customHeight="false" outlineLevel="0" collapsed="false">
      <c r="A210" s="35" t="n">
        <v>302020</v>
      </c>
      <c r="B210" s="111"/>
      <c r="C210" s="35" t="n">
        <v>100202</v>
      </c>
      <c r="D210" s="111"/>
      <c r="E210" s="63" t="s">
        <v>90</v>
      </c>
      <c r="F210" s="64"/>
      <c r="G210" s="49"/>
      <c r="H210" s="53"/>
      <c r="I210" s="53"/>
      <c r="J210" s="53"/>
      <c r="K210" s="53"/>
      <c r="L210" s="53"/>
      <c r="M210" s="53"/>
      <c r="R210" s="7"/>
      <c r="AB210" s="39"/>
      <c r="AC210" s="39"/>
      <c r="AD210" s="39"/>
      <c r="AE210" s="39"/>
      <c r="AF210" s="39"/>
      <c r="AG210" s="39"/>
    </row>
    <row r="211" customFormat="false" ht="15" hidden="false" customHeight="false" outlineLevel="0" collapsed="false">
      <c r="A211" s="35" t="n">
        <v>302030</v>
      </c>
      <c r="B211" s="35" t="n">
        <f aca="false">VALUE(CONCATENATE($A$2, $C$4, C211))</f>
        <v>36100203</v>
      </c>
      <c r="C211" s="35" t="n">
        <v>100203</v>
      </c>
      <c r="D211" s="35" t="n">
        <v>36045</v>
      </c>
      <c r="E211" s="69" t="s">
        <v>77</v>
      </c>
      <c r="F211" s="64" t="s">
        <v>69</v>
      </c>
      <c r="G211" s="97" t="n">
        <f aca="false">IF(AB211="", "", AB211)</f>
        <v>0</v>
      </c>
      <c r="H211" s="97" t="n">
        <f aca="false">IF(AC211="", "", AC211)</f>
        <v>0</v>
      </c>
      <c r="I211" s="97" t="n">
        <v>0</v>
      </c>
      <c r="J211" s="97"/>
      <c r="K211" s="97"/>
      <c r="L211" s="97"/>
      <c r="M211" s="97"/>
      <c r="O211" s="122" t="n">
        <v>0</v>
      </c>
      <c r="P211" s="122" t="n">
        <v>0</v>
      </c>
      <c r="Q211" s="122" t="n">
        <v>0</v>
      </c>
      <c r="R211" s="7"/>
      <c r="AB211" s="39" t="n">
        <v>0</v>
      </c>
      <c r="AC211" s="39" t="n">
        <v>0</v>
      </c>
      <c r="AD211" s="39"/>
      <c r="AE211" s="39"/>
      <c r="AF211" s="39"/>
      <c r="AG211" s="39"/>
    </row>
    <row r="212" customFormat="false" ht="39.55" hidden="false" customHeight="false" outlineLevel="0" collapsed="false">
      <c r="A212" s="35" t="n">
        <v>302040</v>
      </c>
      <c r="B212" s="35" t="n">
        <f aca="false">VALUE(CONCATENATE($A$2, $C$4, C212))</f>
        <v>36100204</v>
      </c>
      <c r="C212" s="35" t="n">
        <v>100204</v>
      </c>
      <c r="D212" s="35"/>
      <c r="E212" s="69" t="s">
        <v>78</v>
      </c>
      <c r="F212" s="64" t="s">
        <v>64</v>
      </c>
      <c r="G212" s="112" t="str">
        <f aca="false">IF(AB212="", "", AB212)</f>
        <v/>
      </c>
      <c r="H212" s="112" t="str">
        <f aca="false">IF(AC212="", "", AC212)</f>
        <v/>
      </c>
      <c r="I212" s="112" t="str">
        <f aca="false">IF(AD212="", "", AD212)</f>
        <v/>
      </c>
      <c r="J212" s="112"/>
      <c r="K212" s="112"/>
      <c r="L212" s="112"/>
      <c r="M212" s="112"/>
      <c r="R212" s="7"/>
      <c r="AB212" s="39"/>
      <c r="AC212" s="39"/>
      <c r="AD212" s="39"/>
      <c r="AE212" s="39"/>
      <c r="AF212" s="39"/>
      <c r="AG212" s="39"/>
    </row>
    <row r="213" customFormat="false" ht="31.5" hidden="false" customHeight="false" outlineLevel="0" collapsed="false">
      <c r="A213" s="35" t="n">
        <v>302050</v>
      </c>
      <c r="B213" s="59" t="n">
        <f aca="false">VALUE(CONCATENATE($A$2, $C$4, C213))</f>
        <v>36100205</v>
      </c>
      <c r="C213" s="35" t="n">
        <v>100205</v>
      </c>
      <c r="D213" s="59"/>
      <c r="E213" s="123" t="s">
        <v>79</v>
      </c>
      <c r="F213" s="102" t="s">
        <v>64</v>
      </c>
      <c r="G213" s="42" t="n">
        <f aca="false">IF(AB213="", "", AB213)</f>
        <v>0</v>
      </c>
      <c r="H213" s="43" t="n">
        <f aca="false">IFERROR(IF(G211=0, 0, H211/G211/IF(H212&lt;&gt;0, H212, 100)*10000), 0)</f>
        <v>0</v>
      </c>
      <c r="I213" s="43" t="n">
        <f aca="false">IFERROR(IF(H211=0, 0, I211/H211/IF(I212&lt;&gt;0, I212, 100)*10000), 0)</f>
        <v>0</v>
      </c>
      <c r="J213" s="43" t="n">
        <f aca="false">IFERROR(IF(I211=0, 0, J211/I211/IF(J212&lt;&gt;0, J212, 100)*10000), 0)</f>
        <v>0</v>
      </c>
      <c r="K213" s="43" t="n">
        <f aca="false">IFERROR(IF(J211=0, 0, K211/J211/IF(K212&lt;&gt;0, K212, 100)*10000), 0)</f>
        <v>0</v>
      </c>
      <c r="L213" s="43" t="n">
        <f aca="false">IFERROR(IF(K211=0, 0, L211/K211/IF(L212&lt;&gt;0, L212, 100)*10000), 0)</f>
        <v>0</v>
      </c>
      <c r="M213" s="43" t="n">
        <f aca="false">IFERROR(IF(L211=0, 0, M211/L211/IF(M212&lt;&gt;0, M212, 100)*10000), 0)</f>
        <v>0</v>
      </c>
      <c r="R213" s="7"/>
      <c r="AB213" s="39" t="n">
        <v>0</v>
      </c>
      <c r="AC213" s="39" t="n">
        <v>0</v>
      </c>
      <c r="AD213" s="39" t="n">
        <v>0</v>
      </c>
      <c r="AE213" s="39" t="n">
        <v>0</v>
      </c>
      <c r="AF213" s="39" t="n">
        <v>0</v>
      </c>
      <c r="AG213" s="39" t="n">
        <v>0</v>
      </c>
    </row>
    <row r="214" customFormat="false" ht="15.75" hidden="false" customHeight="false" outlineLevel="0" collapsed="false">
      <c r="A214" s="35" t="n">
        <v>302060</v>
      </c>
      <c r="B214" s="111"/>
      <c r="C214" s="35" t="n">
        <v>100206</v>
      </c>
      <c r="D214" s="111"/>
      <c r="E214" s="127" t="s">
        <v>36</v>
      </c>
      <c r="F214" s="64"/>
      <c r="G214" s="49"/>
      <c r="H214" s="53"/>
      <c r="I214" s="53"/>
      <c r="J214" s="53"/>
      <c r="K214" s="53"/>
      <c r="L214" s="53"/>
      <c r="M214" s="53"/>
      <c r="R214" s="7"/>
      <c r="AB214" s="39"/>
      <c r="AC214" s="39"/>
      <c r="AD214" s="39"/>
      <c r="AE214" s="39"/>
      <c r="AF214" s="39"/>
      <c r="AG214" s="39"/>
    </row>
    <row r="215" customFormat="false" ht="15" hidden="false" customHeight="false" outlineLevel="0" collapsed="false">
      <c r="A215" s="35" t="n">
        <v>302070</v>
      </c>
      <c r="B215" s="35" t="n">
        <f aca="false">VALUE(CONCATENATE($A$2, $C$4, C215))</f>
        <v>36100207</v>
      </c>
      <c r="C215" s="35" t="n">
        <v>100207</v>
      </c>
      <c r="D215" s="35" t="n">
        <v>36047</v>
      </c>
      <c r="E215" s="69" t="s">
        <v>77</v>
      </c>
      <c r="F215" s="64" t="s">
        <v>69</v>
      </c>
      <c r="G215" s="97" t="n">
        <f aca="false">IF(AB215="", "", AB215)</f>
        <v>0</v>
      </c>
      <c r="H215" s="97" t="n">
        <f aca="false">IF(AC215="", "", AC215)</f>
        <v>0</v>
      </c>
      <c r="I215" s="97" t="n">
        <v>0</v>
      </c>
      <c r="J215" s="97"/>
      <c r="K215" s="97"/>
      <c r="L215" s="97"/>
      <c r="M215" s="97"/>
      <c r="O215" s="122" t="n">
        <v>0</v>
      </c>
      <c r="P215" s="122" t="n">
        <v>0</v>
      </c>
      <c r="Q215" s="122" t="n">
        <v>0</v>
      </c>
      <c r="R215" s="7"/>
      <c r="AB215" s="39" t="n">
        <v>0</v>
      </c>
      <c r="AC215" s="39" t="n">
        <v>0</v>
      </c>
      <c r="AD215" s="39"/>
      <c r="AE215" s="39"/>
      <c r="AF215" s="39"/>
      <c r="AG215" s="39"/>
    </row>
    <row r="216" customFormat="false" ht="39.55" hidden="false" customHeight="false" outlineLevel="0" collapsed="false">
      <c r="A216" s="35" t="n">
        <v>302080</v>
      </c>
      <c r="B216" s="35" t="n">
        <f aca="false">VALUE(CONCATENATE($A$2, $C$4, C216))</f>
        <v>36100208</v>
      </c>
      <c r="C216" s="35" t="n">
        <v>100208</v>
      </c>
      <c r="D216" s="35"/>
      <c r="E216" s="69" t="s">
        <v>78</v>
      </c>
      <c r="F216" s="64" t="s">
        <v>64</v>
      </c>
      <c r="G216" s="112" t="str">
        <f aca="false">IF(AB216="", "", AB216)</f>
        <v/>
      </c>
      <c r="H216" s="112" t="str">
        <f aca="false">IF(AC216="", "", AC216)</f>
        <v/>
      </c>
      <c r="I216" s="112" t="str">
        <f aca="false">IF(AD216="", "", AD216)</f>
        <v/>
      </c>
      <c r="J216" s="112"/>
      <c r="K216" s="112"/>
      <c r="L216" s="112"/>
      <c r="M216" s="112"/>
      <c r="R216" s="7"/>
      <c r="AB216" s="39"/>
      <c r="AC216" s="39"/>
      <c r="AD216" s="39"/>
      <c r="AE216" s="39"/>
      <c r="AF216" s="39"/>
      <c r="AG216" s="39"/>
    </row>
    <row r="217" customFormat="false" ht="31.5" hidden="false" customHeight="false" outlineLevel="0" collapsed="false">
      <c r="A217" s="35" t="n">
        <v>302090</v>
      </c>
      <c r="B217" s="59" t="n">
        <f aca="false">VALUE(CONCATENATE($A$2, $C$4, C217))</f>
        <v>36100209</v>
      </c>
      <c r="C217" s="35" t="n">
        <v>100209</v>
      </c>
      <c r="D217" s="59"/>
      <c r="E217" s="123" t="s">
        <v>79</v>
      </c>
      <c r="F217" s="102" t="s">
        <v>64</v>
      </c>
      <c r="G217" s="42" t="n">
        <f aca="false">IF(AB217="", "", AB217)</f>
        <v>0</v>
      </c>
      <c r="H217" s="43" t="n">
        <f aca="false">IFERROR(IF(G215=0, 0, H215/G215/IF(H216&lt;&gt;0, H216, 100)*10000), 0)</f>
        <v>0</v>
      </c>
      <c r="I217" s="43" t="n">
        <f aca="false">IFERROR(IF(H215=0, 0, I215/H215/IF(I216&lt;&gt;0, I216, 100)*10000), 0)</f>
        <v>0</v>
      </c>
      <c r="J217" s="43" t="n">
        <f aca="false">IFERROR(IF(I215=0, 0, J215/I215/IF(J216&lt;&gt;0, J216, 100)*10000), 0)</f>
        <v>0</v>
      </c>
      <c r="K217" s="43" t="n">
        <f aca="false">IFERROR(IF(J215=0, 0, K215/J215/IF(K216&lt;&gt;0, K216, 100)*10000), 0)</f>
        <v>0</v>
      </c>
      <c r="L217" s="43" t="n">
        <f aca="false">IFERROR(IF(K215=0, 0, L215/K215/IF(L216&lt;&gt;0, L216, 100)*10000), 0)</f>
        <v>0</v>
      </c>
      <c r="M217" s="43" t="n">
        <f aca="false">IFERROR(IF(L215=0, 0, M215/L215/IF(M216&lt;&gt;0, M216, 100)*10000), 0)</f>
        <v>0</v>
      </c>
      <c r="R217" s="7"/>
      <c r="AB217" s="39" t="n">
        <v>0</v>
      </c>
      <c r="AC217" s="39" t="n">
        <v>0</v>
      </c>
      <c r="AD217" s="39" t="n">
        <v>0</v>
      </c>
      <c r="AE217" s="39" t="n">
        <v>0</v>
      </c>
      <c r="AF217" s="39" t="n">
        <v>0</v>
      </c>
      <c r="AG217" s="39" t="n">
        <v>0</v>
      </c>
    </row>
    <row r="218" customFormat="false" ht="31.5" hidden="false" customHeight="false" outlineLevel="0" collapsed="false">
      <c r="A218" s="35" t="n">
        <v>302100</v>
      </c>
      <c r="B218" s="111"/>
      <c r="C218" s="35" t="n">
        <v>100210</v>
      </c>
      <c r="D218" s="111"/>
      <c r="E218" s="63" t="s">
        <v>37</v>
      </c>
      <c r="F218" s="64"/>
      <c r="G218" s="49"/>
      <c r="H218" s="53"/>
      <c r="I218" s="53"/>
      <c r="J218" s="53"/>
      <c r="K218" s="53"/>
      <c r="L218" s="53"/>
      <c r="M218" s="53"/>
      <c r="R218" s="7"/>
      <c r="AB218" s="39"/>
      <c r="AC218" s="39"/>
      <c r="AD218" s="39"/>
      <c r="AE218" s="39"/>
      <c r="AF218" s="39"/>
      <c r="AG218" s="39"/>
    </row>
    <row r="219" customFormat="false" ht="15" hidden="false" customHeight="false" outlineLevel="0" collapsed="false">
      <c r="A219" s="35" t="n">
        <v>302110</v>
      </c>
      <c r="B219" s="35" t="n">
        <f aca="false">VALUE(CONCATENATE($A$2, $C$4, C219))</f>
        <v>36100211</v>
      </c>
      <c r="C219" s="35" t="n">
        <v>100211</v>
      </c>
      <c r="D219" s="35" t="n">
        <v>36042</v>
      </c>
      <c r="E219" s="69" t="s">
        <v>77</v>
      </c>
      <c r="F219" s="64" t="s">
        <v>69</v>
      </c>
      <c r="G219" s="97" t="n">
        <f aca="false">IF(AB219="", "", AB219)</f>
        <v>0</v>
      </c>
      <c r="H219" s="97" t="n">
        <f aca="false">IF(AC219="", "", AC219)</f>
        <v>0</v>
      </c>
      <c r="I219" s="97" t="n">
        <v>0</v>
      </c>
      <c r="J219" s="97"/>
      <c r="K219" s="97"/>
      <c r="L219" s="97"/>
      <c r="M219" s="97"/>
      <c r="O219" s="122" t="n">
        <v>0</v>
      </c>
      <c r="P219" s="122" t="n">
        <v>0</v>
      </c>
      <c r="Q219" s="122" t="n">
        <v>0</v>
      </c>
      <c r="R219" s="7"/>
      <c r="AB219" s="39" t="n">
        <v>0</v>
      </c>
      <c r="AC219" s="39" t="n">
        <v>0</v>
      </c>
      <c r="AD219" s="39"/>
      <c r="AE219" s="39"/>
      <c r="AF219" s="39"/>
      <c r="AG219" s="39"/>
    </row>
    <row r="220" customFormat="false" ht="39.55" hidden="false" customHeight="false" outlineLevel="0" collapsed="false">
      <c r="A220" s="35" t="n">
        <v>302120</v>
      </c>
      <c r="B220" s="35" t="n">
        <f aca="false">VALUE(CONCATENATE($A$2, $C$4, C220))</f>
        <v>36100212</v>
      </c>
      <c r="C220" s="35" t="n">
        <v>100212</v>
      </c>
      <c r="D220" s="35"/>
      <c r="E220" s="69" t="s">
        <v>78</v>
      </c>
      <c r="F220" s="64" t="s">
        <v>64</v>
      </c>
      <c r="G220" s="112" t="str">
        <f aca="false">IF(AB220="", "", AB220)</f>
        <v/>
      </c>
      <c r="H220" s="112" t="str">
        <f aca="false">IF(AC220="", "", AC220)</f>
        <v/>
      </c>
      <c r="I220" s="112" t="str">
        <f aca="false">IF(AD220="", "", AD220)</f>
        <v/>
      </c>
      <c r="J220" s="112"/>
      <c r="K220" s="112"/>
      <c r="L220" s="112"/>
      <c r="M220" s="112"/>
      <c r="R220" s="7"/>
      <c r="AB220" s="39"/>
      <c r="AC220" s="39"/>
      <c r="AD220" s="39"/>
      <c r="AE220" s="39"/>
      <c r="AF220" s="39"/>
      <c r="AG220" s="39"/>
    </row>
    <row r="221" customFormat="false" ht="31.5" hidden="false" customHeight="false" outlineLevel="0" collapsed="false">
      <c r="A221" s="35" t="n">
        <v>302130</v>
      </c>
      <c r="B221" s="59" t="n">
        <f aca="false">VALUE(CONCATENATE($A$2, $C$4, C221))</f>
        <v>36100213</v>
      </c>
      <c r="C221" s="35" t="n">
        <v>100213</v>
      </c>
      <c r="D221" s="59"/>
      <c r="E221" s="123" t="s">
        <v>79</v>
      </c>
      <c r="F221" s="102" t="s">
        <v>64</v>
      </c>
      <c r="G221" s="42" t="n">
        <f aca="false">IF(AB221="", "", AB221)</f>
        <v>0</v>
      </c>
      <c r="H221" s="43" t="n">
        <f aca="false">IFERROR(IF(G219=0, 0, H219/G219/IF(H220&lt;&gt;0, H220, 100)*10000), 0)</f>
        <v>0</v>
      </c>
      <c r="I221" s="43" t="n">
        <f aca="false">IFERROR(IF(H219=0, 0, I219/H219/IF(I220&lt;&gt;0, I220, 100)*10000), 0)</f>
        <v>0</v>
      </c>
      <c r="J221" s="43" t="n">
        <f aca="false">IFERROR(IF(I219=0, 0, J219/I219/IF(J220&lt;&gt;0, J220, 100)*10000), 0)</f>
        <v>0</v>
      </c>
      <c r="K221" s="43" t="n">
        <f aca="false">IFERROR(IF(J219=0, 0, K219/J219/IF(K220&lt;&gt;0, K220, 100)*10000), 0)</f>
        <v>0</v>
      </c>
      <c r="L221" s="43" t="n">
        <f aca="false">IFERROR(IF(K219=0, 0, L219/K219/IF(L220&lt;&gt;0, L220, 100)*10000), 0)</f>
        <v>0</v>
      </c>
      <c r="M221" s="43" t="n">
        <f aca="false">IFERROR(IF(L219=0, 0, M219/L219/IF(M220&lt;&gt;0, M220, 100)*10000), 0)</f>
        <v>0</v>
      </c>
      <c r="R221" s="7"/>
      <c r="AB221" s="39" t="n">
        <v>0</v>
      </c>
      <c r="AC221" s="39" t="n">
        <v>0</v>
      </c>
      <c r="AD221" s="39" t="n">
        <v>0</v>
      </c>
      <c r="AE221" s="39" t="n">
        <v>0</v>
      </c>
      <c r="AF221" s="39" t="n">
        <v>0</v>
      </c>
      <c r="AG221" s="39" t="n">
        <v>0</v>
      </c>
    </row>
    <row r="222" customFormat="false" ht="15.75" hidden="false" customHeight="false" outlineLevel="0" collapsed="false">
      <c r="A222" s="35" t="n">
        <v>302140</v>
      </c>
      <c r="B222" s="111"/>
      <c r="C222" s="35" t="n">
        <v>100214</v>
      </c>
      <c r="D222" s="111"/>
      <c r="E222" s="63" t="s">
        <v>38</v>
      </c>
      <c r="F222" s="128"/>
      <c r="G222" s="49"/>
      <c r="H222" s="53"/>
      <c r="I222" s="53"/>
      <c r="J222" s="53"/>
      <c r="K222" s="53"/>
      <c r="L222" s="53"/>
      <c r="M222" s="53"/>
      <c r="R222" s="7"/>
      <c r="AB222" s="39"/>
      <c r="AC222" s="39"/>
      <c r="AD222" s="39"/>
      <c r="AE222" s="39"/>
      <c r="AF222" s="39"/>
      <c r="AG222" s="39"/>
    </row>
    <row r="223" customFormat="false" ht="15" hidden="false" customHeight="false" outlineLevel="0" collapsed="false">
      <c r="A223" s="35" t="n">
        <v>302150</v>
      </c>
      <c r="B223" s="35" t="n">
        <f aca="false">VALUE(CONCATENATE($A$2, $C$4, C223))</f>
        <v>36100215</v>
      </c>
      <c r="C223" s="35" t="n">
        <v>100215</v>
      </c>
      <c r="D223" s="35" t="n">
        <v>36049</v>
      </c>
      <c r="E223" s="69" t="s">
        <v>77</v>
      </c>
      <c r="F223" s="64" t="s">
        <v>69</v>
      </c>
      <c r="G223" s="97" t="n">
        <f aca="false">IF(AB223="", "", AB223)</f>
        <v>0</v>
      </c>
      <c r="H223" s="97" t="n">
        <f aca="false">IF(AC223="", "", AC223)</f>
        <v>0</v>
      </c>
      <c r="I223" s="97" t="n">
        <v>0</v>
      </c>
      <c r="J223" s="97"/>
      <c r="K223" s="97"/>
      <c r="L223" s="97"/>
      <c r="M223" s="97"/>
      <c r="O223" s="122" t="n">
        <v>0</v>
      </c>
      <c r="P223" s="122" t="n">
        <v>0</v>
      </c>
      <c r="Q223" s="122" t="n">
        <v>0</v>
      </c>
      <c r="R223" s="7"/>
      <c r="AB223" s="39" t="n">
        <v>0</v>
      </c>
      <c r="AC223" s="39" t="n">
        <v>0</v>
      </c>
      <c r="AD223" s="39"/>
      <c r="AE223" s="39"/>
      <c r="AF223" s="39"/>
      <c r="AG223" s="39"/>
    </row>
    <row r="224" customFormat="false" ht="39.55" hidden="false" customHeight="false" outlineLevel="0" collapsed="false">
      <c r="A224" s="35" t="n">
        <v>302160</v>
      </c>
      <c r="B224" s="35" t="n">
        <f aca="false">VALUE(CONCATENATE($A$2, $C$4, C224))</f>
        <v>36100216</v>
      </c>
      <c r="C224" s="35" t="n">
        <v>100216</v>
      </c>
      <c r="D224" s="35"/>
      <c r="E224" s="69" t="s">
        <v>78</v>
      </c>
      <c r="F224" s="64" t="s">
        <v>64</v>
      </c>
      <c r="G224" s="112" t="str">
        <f aca="false">IF(AB224="", "", AB224)</f>
        <v/>
      </c>
      <c r="H224" s="112" t="str">
        <f aca="false">IF(AC224="", "", AC224)</f>
        <v/>
      </c>
      <c r="I224" s="112" t="str">
        <f aca="false">IF(AD224="", "", AD224)</f>
        <v/>
      </c>
      <c r="J224" s="112"/>
      <c r="K224" s="112"/>
      <c r="L224" s="112"/>
      <c r="M224" s="112"/>
      <c r="R224" s="7"/>
      <c r="AB224" s="39"/>
      <c r="AC224" s="39"/>
      <c r="AD224" s="39"/>
      <c r="AE224" s="39"/>
      <c r="AF224" s="39"/>
      <c r="AG224" s="39"/>
    </row>
    <row r="225" customFormat="false" ht="31.5" hidden="false" customHeight="false" outlineLevel="0" collapsed="false">
      <c r="A225" s="35" t="n">
        <v>302170</v>
      </c>
      <c r="B225" s="59" t="n">
        <f aca="false">VALUE(CONCATENATE($A$2, $C$4, C225))</f>
        <v>36100217</v>
      </c>
      <c r="C225" s="35" t="n">
        <v>100217</v>
      </c>
      <c r="D225" s="59"/>
      <c r="E225" s="123" t="s">
        <v>79</v>
      </c>
      <c r="F225" s="102" t="s">
        <v>64</v>
      </c>
      <c r="G225" s="42" t="n">
        <f aca="false">IF(AB225="", "", AB225)</f>
        <v>0</v>
      </c>
      <c r="H225" s="43" t="n">
        <f aca="false">IFERROR(IF(G223=0, 0, H223/G223/IF(H224&lt;&gt;0, H224, 100)*10000), 0)</f>
        <v>0</v>
      </c>
      <c r="I225" s="43" t="n">
        <f aca="false">IFERROR(IF(H223=0, 0, I223/H223/IF(I224&lt;&gt;0, I224, 100)*10000), 0)</f>
        <v>0</v>
      </c>
      <c r="J225" s="43" t="n">
        <f aca="false">IFERROR(IF(I223=0, 0, J223/I223/IF(J224&lt;&gt;0, J224, 100)*10000), 0)</f>
        <v>0</v>
      </c>
      <c r="K225" s="43" t="n">
        <f aca="false">IFERROR(IF(J223=0, 0, K223/J223/IF(K224&lt;&gt;0, K224, 100)*10000), 0)</f>
        <v>0</v>
      </c>
      <c r="L225" s="43" t="n">
        <f aca="false">IFERROR(IF(K223=0, 0, L223/K223/IF(L224&lt;&gt;0, L224, 100)*10000), 0)</f>
        <v>0</v>
      </c>
      <c r="M225" s="43" t="n">
        <f aca="false">IFERROR(IF(L223=0, 0, M223/L223/IF(M224&lt;&gt;0, M224, 100)*10000), 0)</f>
        <v>0</v>
      </c>
      <c r="R225" s="7"/>
      <c r="AB225" s="39" t="n">
        <v>0</v>
      </c>
      <c r="AC225" s="39" t="n">
        <v>0</v>
      </c>
      <c r="AD225" s="39" t="n">
        <v>0</v>
      </c>
      <c r="AE225" s="39" t="n">
        <v>0</v>
      </c>
      <c r="AF225" s="39" t="n">
        <v>0</v>
      </c>
      <c r="AG225" s="39" t="n">
        <v>0</v>
      </c>
    </row>
    <row r="226" customFormat="false" ht="31.5" hidden="false" customHeight="false" outlineLevel="0" collapsed="false">
      <c r="A226" s="35" t="n">
        <v>302180</v>
      </c>
      <c r="B226" s="111"/>
      <c r="C226" s="35" t="n">
        <v>100218</v>
      </c>
      <c r="D226" s="111"/>
      <c r="E226" s="63" t="s">
        <v>39</v>
      </c>
      <c r="F226" s="64"/>
      <c r="G226" s="49"/>
      <c r="H226" s="53"/>
      <c r="I226" s="53"/>
      <c r="J226" s="53"/>
      <c r="K226" s="53"/>
      <c r="L226" s="53"/>
      <c r="M226" s="53"/>
      <c r="R226" s="7"/>
      <c r="AB226" s="39"/>
      <c r="AC226" s="39"/>
      <c r="AD226" s="39"/>
      <c r="AE226" s="39"/>
      <c r="AF226" s="39"/>
      <c r="AG226" s="39"/>
    </row>
    <row r="227" customFormat="false" ht="15" hidden="false" customHeight="false" outlineLevel="0" collapsed="false">
      <c r="A227" s="35" t="n">
        <v>302190</v>
      </c>
      <c r="B227" s="35" t="n">
        <f aca="false">VALUE(CONCATENATE($A$2, $C$4, C227))</f>
        <v>36100219</v>
      </c>
      <c r="C227" s="35" t="n">
        <v>100219</v>
      </c>
      <c r="D227" s="35" t="n">
        <v>36051</v>
      </c>
      <c r="E227" s="69" t="s">
        <v>77</v>
      </c>
      <c r="F227" s="64" t="s">
        <v>69</v>
      </c>
      <c r="G227" s="97" t="n">
        <f aca="false">IF(AB227="", "", AB227)</f>
        <v>0</v>
      </c>
      <c r="H227" s="97" t="n">
        <f aca="false">IF(AC227="", "", AC227)</f>
        <v>0</v>
      </c>
      <c r="I227" s="97" t="n">
        <v>0</v>
      </c>
      <c r="J227" s="97" t="n">
        <v>0</v>
      </c>
      <c r="K227" s="97" t="n">
        <v>0</v>
      </c>
      <c r="L227" s="97" t="n">
        <v>0</v>
      </c>
      <c r="M227" s="97" t="n">
        <v>0</v>
      </c>
      <c r="O227" s="122" t="n">
        <v>0</v>
      </c>
      <c r="P227" s="122" t="n">
        <v>0</v>
      </c>
      <c r="Q227" s="122" t="n">
        <v>0</v>
      </c>
      <c r="R227" s="7"/>
      <c r="AB227" s="39" t="n">
        <v>0</v>
      </c>
      <c r="AC227" s="39" t="n">
        <v>0</v>
      </c>
      <c r="AD227" s="39"/>
      <c r="AE227" s="39"/>
      <c r="AF227" s="39"/>
      <c r="AG227" s="39"/>
    </row>
    <row r="228" customFormat="false" ht="39.55" hidden="false" customHeight="false" outlineLevel="0" collapsed="false">
      <c r="A228" s="35" t="n">
        <v>302200</v>
      </c>
      <c r="B228" s="35" t="n">
        <f aca="false">VALUE(CONCATENATE($A$2, $C$4, C228))</f>
        <v>36100220</v>
      </c>
      <c r="C228" s="35" t="n">
        <v>100220</v>
      </c>
      <c r="D228" s="35"/>
      <c r="E228" s="69" t="s">
        <v>78</v>
      </c>
      <c r="F228" s="64" t="s">
        <v>64</v>
      </c>
      <c r="G228" s="112" t="str">
        <f aca="false">IF(AB228="", "", AB228)</f>
        <v/>
      </c>
      <c r="H228" s="112" t="str">
        <f aca="false">IF(AC228="", "", AC228)</f>
        <v/>
      </c>
      <c r="I228" s="112" t="str">
        <f aca="false">IF(AD228="", "", AD228)</f>
        <v/>
      </c>
      <c r="J228" s="112"/>
      <c r="K228" s="112"/>
      <c r="L228" s="112"/>
      <c r="M228" s="112"/>
      <c r="R228" s="7"/>
      <c r="AB228" s="39"/>
      <c r="AC228" s="39"/>
      <c r="AD228" s="39"/>
      <c r="AE228" s="39"/>
      <c r="AF228" s="39"/>
      <c r="AG228" s="39"/>
    </row>
    <row r="229" customFormat="false" ht="31.5" hidden="false" customHeight="false" outlineLevel="0" collapsed="false">
      <c r="A229" s="35" t="n">
        <v>302210</v>
      </c>
      <c r="B229" s="59" t="n">
        <f aca="false">VALUE(CONCATENATE($A$2, $C$4, C229))</f>
        <v>36100221</v>
      </c>
      <c r="C229" s="35" t="n">
        <v>100221</v>
      </c>
      <c r="D229" s="59"/>
      <c r="E229" s="123" t="s">
        <v>79</v>
      </c>
      <c r="F229" s="102" t="s">
        <v>64</v>
      </c>
      <c r="G229" s="42" t="n">
        <f aca="false">IF(AB229="", "", AB229)</f>
        <v>0</v>
      </c>
      <c r="H229" s="43" t="n">
        <f aca="false">IFERROR(IF(G227=0, 0, H227/G227/IF(H228&lt;&gt;0, H228, 100)*10000), 0)</f>
        <v>0</v>
      </c>
      <c r="I229" s="43" t="n">
        <f aca="false">IFERROR(IF(H227=0, 0, I227/H227/IF(I228&lt;&gt;0, I228, 100)*10000), 0)</f>
        <v>0</v>
      </c>
      <c r="J229" s="43" t="n">
        <f aca="false">IFERROR(IF(I227=0, 0, J227/I227/IF(J228&lt;&gt;0, J228, 100)*10000), 0)</f>
        <v>0</v>
      </c>
      <c r="K229" s="43" t="n">
        <f aca="false">IFERROR(IF(J227=0, 0, K227/J227/IF(K228&lt;&gt;0, K228, 100)*10000), 0)</f>
        <v>0</v>
      </c>
      <c r="L229" s="43" t="n">
        <f aca="false">IFERROR(IF(K227=0, 0, L227/K227/IF(L228&lt;&gt;0, L228, 100)*10000), 0)</f>
        <v>0</v>
      </c>
      <c r="M229" s="43" t="n">
        <f aca="false">IFERROR(IF(L227=0, 0, M227/L227/IF(M228&lt;&gt;0, M228, 100)*10000), 0)</f>
        <v>0</v>
      </c>
      <c r="R229" s="7"/>
      <c r="AB229" s="39" t="n">
        <v>0</v>
      </c>
      <c r="AC229" s="39" t="n">
        <v>0</v>
      </c>
      <c r="AD229" s="39" t="n">
        <v>0</v>
      </c>
      <c r="AE229" s="39" t="n">
        <v>0</v>
      </c>
      <c r="AF229" s="39" t="n">
        <v>0</v>
      </c>
      <c r="AG229" s="39" t="n">
        <v>0</v>
      </c>
    </row>
    <row r="230" customFormat="false" ht="31.5" hidden="false" customHeight="false" outlineLevel="0" collapsed="false">
      <c r="A230" s="35" t="n">
        <v>302220</v>
      </c>
      <c r="B230" s="111"/>
      <c r="C230" s="35" t="n">
        <v>100222</v>
      </c>
      <c r="D230" s="111"/>
      <c r="E230" s="63" t="s">
        <v>40</v>
      </c>
      <c r="F230" s="128"/>
      <c r="G230" s="49"/>
      <c r="H230" s="53"/>
      <c r="I230" s="53"/>
      <c r="J230" s="53"/>
      <c r="K230" s="53"/>
      <c r="L230" s="53"/>
      <c r="M230" s="53"/>
      <c r="R230" s="7"/>
      <c r="AB230" s="39"/>
      <c r="AC230" s="39"/>
      <c r="AD230" s="39"/>
      <c r="AE230" s="39"/>
      <c r="AF230" s="39"/>
      <c r="AG230" s="39"/>
    </row>
    <row r="231" customFormat="false" ht="15" hidden="false" customHeight="false" outlineLevel="0" collapsed="false">
      <c r="A231" s="35" t="n">
        <v>302230</v>
      </c>
      <c r="B231" s="35" t="n">
        <f aca="false">VALUE(CONCATENATE($A$2, $C$4, C231))</f>
        <v>36100223</v>
      </c>
      <c r="C231" s="35" t="n">
        <v>100223</v>
      </c>
      <c r="D231" s="35" t="n">
        <v>36048</v>
      </c>
      <c r="E231" s="69" t="s">
        <v>77</v>
      </c>
      <c r="F231" s="64" t="s">
        <v>69</v>
      </c>
      <c r="G231" s="97" t="n">
        <f aca="false">IF(AB231="", "", AB231)</f>
        <v>5.026</v>
      </c>
      <c r="H231" s="97" t="n">
        <f aca="false">IF(AC231="", "", AC231)</f>
        <v>9.5</v>
      </c>
      <c r="I231" s="97" t="n">
        <v>10.3</v>
      </c>
      <c r="J231" s="97" t="n">
        <v>11.3</v>
      </c>
      <c r="K231" s="97" t="n">
        <v>11.5</v>
      </c>
      <c r="L231" s="97" t="n">
        <v>11.6</v>
      </c>
      <c r="M231" s="97" t="n">
        <v>11.6</v>
      </c>
      <c r="O231" s="122" t="n">
        <v>0</v>
      </c>
      <c r="P231" s="122" t="n">
        <v>0</v>
      </c>
      <c r="Q231" s="122" t="n">
        <v>0</v>
      </c>
      <c r="R231" s="7"/>
      <c r="AB231" s="39" t="n">
        <v>5.026</v>
      </c>
      <c r="AC231" s="39" t="n">
        <v>9.5</v>
      </c>
      <c r="AD231" s="39" t="n">
        <v>9.7</v>
      </c>
      <c r="AE231" s="39" t="n">
        <v>11.1</v>
      </c>
      <c r="AF231" s="39" t="n">
        <v>11.3</v>
      </c>
      <c r="AG231" s="39" t="n">
        <v>11.8</v>
      </c>
    </row>
    <row r="232" customFormat="false" ht="31.5" hidden="false" customHeight="false" outlineLevel="0" collapsed="false">
      <c r="A232" s="35" t="n">
        <v>302240</v>
      </c>
      <c r="B232" s="35" t="n">
        <f aca="false">VALUE(CONCATENATE($A$2, $C$4, C232))</f>
        <v>36100224</v>
      </c>
      <c r="C232" s="35" t="n">
        <v>100224</v>
      </c>
      <c r="D232" s="35"/>
      <c r="E232" s="69" t="s">
        <v>78</v>
      </c>
      <c r="F232" s="64" t="s">
        <v>64</v>
      </c>
      <c r="G232" s="112" t="n">
        <f aca="false">IF(AB232="", "", AB232)</f>
        <v>106.6</v>
      </c>
      <c r="H232" s="112" t="n">
        <f aca="false">IF(AC232="", "", AC232)</f>
        <v>104.4</v>
      </c>
      <c r="I232" s="112" t="n">
        <f aca="false">IF(AD232="", "", AD232)</f>
        <v>105.5</v>
      </c>
      <c r="J232" s="112" t="n">
        <f aca="false">J403</f>
        <v>107.3</v>
      </c>
      <c r="K232" s="112" t="n">
        <f aca="false">K403</f>
        <v>104.3</v>
      </c>
      <c r="L232" s="112" t="n">
        <f aca="false">L403</f>
        <v>104.2</v>
      </c>
      <c r="M232" s="112" t="n">
        <f aca="false">M403</f>
        <v>104.1</v>
      </c>
      <c r="R232" s="7"/>
      <c r="AB232" s="39" t="n">
        <v>106.6</v>
      </c>
      <c r="AC232" s="39" t="n">
        <v>104.4</v>
      </c>
      <c r="AD232" s="39" t="n">
        <v>105.5</v>
      </c>
      <c r="AE232" s="39" t="n">
        <v>104.3</v>
      </c>
      <c r="AF232" s="39" t="n">
        <v>104.3</v>
      </c>
      <c r="AG232" s="39" t="n">
        <v>104.3</v>
      </c>
    </row>
    <row r="233" customFormat="false" ht="31.5" hidden="false" customHeight="false" outlineLevel="0" collapsed="false">
      <c r="A233" s="35" t="n">
        <v>302250</v>
      </c>
      <c r="B233" s="59" t="n">
        <f aca="false">VALUE(CONCATENATE($A$2, $C$4, C233))</f>
        <v>36100225</v>
      </c>
      <c r="C233" s="35" t="n">
        <v>100225</v>
      </c>
      <c r="D233" s="59"/>
      <c r="E233" s="123" t="s">
        <v>79</v>
      </c>
      <c r="F233" s="102" t="s">
        <v>64</v>
      </c>
      <c r="G233" s="42" t="n">
        <f aca="false">IF(AB233="", "", AB233)</f>
        <v>96.2208523184133</v>
      </c>
      <c r="H233" s="43" t="n">
        <f aca="false">IFERROR(IF(G231=0, 0, H231/G231/IF(H232&lt;&gt;0, H232, 100)*10000), 0)</f>
        <v>181.05087262709</v>
      </c>
      <c r="I233" s="43" t="n">
        <f aca="false">IFERROR(IF(H231=0, 0, I231/H231/IF(I232&lt;&gt;0, I232, 100)*10000), 0)</f>
        <v>102.768770266899</v>
      </c>
      <c r="J233" s="43" t="n">
        <f aca="false">IFERROR(IF(I231=0, 0, J231/I231/IF(J232&lt;&gt;0, J232, 100)*10000), 0)</f>
        <v>102.244862874257</v>
      </c>
      <c r="K233" s="43" t="n">
        <f aca="false">IFERROR(IF(J231=0, 0, K231/J231/IF(K232&lt;&gt;0, K232, 100)*10000), 0)</f>
        <v>97.5742200425933</v>
      </c>
      <c r="L233" s="43" t="n">
        <f aca="false">IFERROR(IF(K231=0, 0, L231/K231/IF(L232&lt;&gt;0, L232, 100)*10000), 0)</f>
        <v>96.8038053909705</v>
      </c>
      <c r="M233" s="43" t="n">
        <f aca="false">IFERROR(IF(L231=0, 0, M231/L231/IF(M232&lt;&gt;0, M232, 100)*10000), 0)</f>
        <v>96.0614793467819</v>
      </c>
      <c r="R233" s="7"/>
      <c r="AB233" s="39" t="n">
        <v>96.2208523184133</v>
      </c>
      <c r="AC233" s="39" t="n">
        <v>181.05087262709</v>
      </c>
      <c r="AD233" s="39" t="n">
        <v>96.7822399600898</v>
      </c>
      <c r="AE233" s="39" t="n">
        <v>109.715234602801</v>
      </c>
      <c r="AF233" s="39" t="n">
        <v>97.6047955913728</v>
      </c>
      <c r="AG233" s="39" t="n">
        <v>100.119634478487</v>
      </c>
    </row>
    <row r="234" customFormat="false" ht="31.5" hidden="false" customHeight="false" outlineLevel="0" collapsed="false">
      <c r="A234" s="35" t="n">
        <v>302260</v>
      </c>
      <c r="B234" s="111"/>
      <c r="C234" s="35" t="n">
        <v>100226</v>
      </c>
      <c r="D234" s="111"/>
      <c r="E234" s="63" t="s">
        <v>41</v>
      </c>
      <c r="F234" s="64"/>
      <c r="G234" s="49"/>
      <c r="H234" s="53"/>
      <c r="I234" s="53"/>
      <c r="J234" s="53"/>
      <c r="K234" s="53"/>
      <c r="L234" s="53"/>
      <c r="M234" s="53"/>
      <c r="R234" s="7"/>
      <c r="AB234" s="39"/>
      <c r="AC234" s="39"/>
      <c r="AD234" s="39"/>
      <c r="AE234" s="39"/>
      <c r="AF234" s="39"/>
      <c r="AG234" s="39"/>
    </row>
    <row r="235" customFormat="false" ht="15" hidden="false" customHeight="false" outlineLevel="0" collapsed="false">
      <c r="A235" s="35" t="n">
        <v>302270</v>
      </c>
      <c r="B235" s="35" t="n">
        <f aca="false">VALUE(CONCATENATE($A$2, $C$4, C235))</f>
        <v>36100227</v>
      </c>
      <c r="C235" s="35" t="n">
        <v>100227</v>
      </c>
      <c r="D235" s="35" t="n">
        <v>36053</v>
      </c>
      <c r="E235" s="69" t="s">
        <v>77</v>
      </c>
      <c r="F235" s="64" t="s">
        <v>69</v>
      </c>
      <c r="G235" s="97" t="n">
        <f aca="false">IF(AB235="", "", AB235)</f>
        <v>0</v>
      </c>
      <c r="H235" s="97" t="n">
        <f aca="false">IF(AC235="", "", AC235)</f>
        <v>0</v>
      </c>
      <c r="I235" s="97" t="n">
        <v>0</v>
      </c>
      <c r="J235" s="97" t="n">
        <v>0</v>
      </c>
      <c r="K235" s="97" t="n">
        <v>0</v>
      </c>
      <c r="L235" s="97" t="n">
        <v>0</v>
      </c>
      <c r="M235" s="97" t="n">
        <v>0</v>
      </c>
      <c r="O235" s="122" t="n">
        <v>0</v>
      </c>
      <c r="P235" s="122" t="n">
        <v>0</v>
      </c>
      <c r="Q235" s="122" t="n">
        <v>0</v>
      </c>
      <c r="R235" s="7"/>
      <c r="AB235" s="39" t="n">
        <v>0</v>
      </c>
      <c r="AC235" s="39" t="n">
        <v>0</v>
      </c>
      <c r="AD235" s="39"/>
      <c r="AE235" s="39"/>
      <c r="AF235" s="39"/>
      <c r="AG235" s="39"/>
    </row>
    <row r="236" customFormat="false" ht="39.55" hidden="false" customHeight="false" outlineLevel="0" collapsed="false">
      <c r="A236" s="35" t="n">
        <v>302280</v>
      </c>
      <c r="B236" s="35" t="n">
        <f aca="false">VALUE(CONCATENATE($A$2, $C$4, C236))</f>
        <v>36100228</v>
      </c>
      <c r="C236" s="35" t="n">
        <v>100228</v>
      </c>
      <c r="D236" s="35"/>
      <c r="E236" s="69" t="s">
        <v>78</v>
      </c>
      <c r="F236" s="64" t="s">
        <v>64</v>
      </c>
      <c r="G236" s="112" t="str">
        <f aca="false">IF(AB236="", "", AB236)</f>
        <v/>
      </c>
      <c r="H236" s="112" t="str">
        <f aca="false">IF(AC236="", "", AC236)</f>
        <v/>
      </c>
      <c r="I236" s="112" t="str">
        <f aca="false">IF(AD236="", "", AD236)</f>
        <v/>
      </c>
      <c r="J236" s="112"/>
      <c r="K236" s="112"/>
      <c r="L236" s="112"/>
      <c r="M236" s="112"/>
      <c r="R236" s="7"/>
      <c r="AB236" s="39"/>
      <c r="AC236" s="39"/>
      <c r="AD236" s="39"/>
      <c r="AE236" s="39"/>
      <c r="AF236" s="39"/>
      <c r="AG236" s="39"/>
    </row>
    <row r="237" customFormat="false" ht="31.5" hidden="false" customHeight="false" outlineLevel="0" collapsed="false">
      <c r="A237" s="35" t="n">
        <v>302290</v>
      </c>
      <c r="B237" s="59" t="n">
        <f aca="false">VALUE(CONCATENATE($A$2, $C$4, C237))</f>
        <v>36100229</v>
      </c>
      <c r="C237" s="35" t="n">
        <v>100229</v>
      </c>
      <c r="D237" s="59"/>
      <c r="E237" s="123" t="s">
        <v>79</v>
      </c>
      <c r="F237" s="102" t="s">
        <v>64</v>
      </c>
      <c r="G237" s="42" t="n">
        <f aca="false">IF(AB237="", "", AB237)</f>
        <v>0</v>
      </c>
      <c r="H237" s="43" t="n">
        <f aca="false">IFERROR(IF(G235=0, 0, H235/G235/IF(H236&lt;&gt;0, H236, 100)*10000), 0)</f>
        <v>0</v>
      </c>
      <c r="I237" s="43" t="n">
        <f aca="false">IFERROR(IF(H235=0, 0, I235/H235/IF(I236&lt;&gt;0, I236, 100)*10000), 0)</f>
        <v>0</v>
      </c>
      <c r="J237" s="43" t="n">
        <f aca="false">IFERROR(IF(I235=0, 0, J235/I235/IF(J236&lt;&gt;0, J236, 100)*10000), 0)</f>
        <v>0</v>
      </c>
      <c r="K237" s="43" t="n">
        <f aca="false">IFERROR(IF(J235=0, 0, K235/J235/IF(K236&lt;&gt;0, K236, 100)*10000), 0)</f>
        <v>0</v>
      </c>
      <c r="L237" s="43" t="n">
        <f aca="false">IFERROR(IF(K235=0, 0, L235/K235/IF(L236&lt;&gt;0, L236, 100)*10000), 0)</f>
        <v>0</v>
      </c>
      <c r="M237" s="43" t="n">
        <f aca="false">IFERROR(IF(L235=0, 0, M235/L235/IF(M236&lt;&gt;0, M236, 100)*10000), 0)</f>
        <v>0</v>
      </c>
      <c r="R237" s="7"/>
      <c r="AB237" s="39" t="n">
        <v>0</v>
      </c>
      <c r="AC237" s="39" t="n">
        <v>0</v>
      </c>
      <c r="AD237" s="39" t="n">
        <v>0</v>
      </c>
      <c r="AE237" s="39" t="n">
        <v>0</v>
      </c>
      <c r="AF237" s="39" t="n">
        <v>0</v>
      </c>
      <c r="AG237" s="39" t="n">
        <v>0</v>
      </c>
    </row>
    <row r="238" customFormat="false" ht="15.75" hidden="false" customHeight="false" outlineLevel="0" collapsed="false">
      <c r="A238" s="35" t="n">
        <v>302300</v>
      </c>
      <c r="B238" s="111"/>
      <c r="C238" s="35" t="n">
        <v>100230</v>
      </c>
      <c r="D238" s="111"/>
      <c r="E238" s="127" t="s">
        <v>42</v>
      </c>
      <c r="F238" s="128"/>
      <c r="G238" s="49"/>
      <c r="H238" s="53"/>
      <c r="I238" s="53"/>
      <c r="J238" s="53"/>
      <c r="K238" s="53"/>
      <c r="L238" s="53"/>
      <c r="M238" s="53"/>
      <c r="R238" s="7"/>
      <c r="AB238" s="39"/>
      <c r="AC238" s="39"/>
      <c r="AD238" s="39"/>
      <c r="AE238" s="39"/>
      <c r="AF238" s="39"/>
      <c r="AG238" s="39"/>
    </row>
    <row r="239" customFormat="false" ht="15" hidden="false" customHeight="false" outlineLevel="0" collapsed="false">
      <c r="A239" s="35" t="n">
        <v>302310</v>
      </c>
      <c r="B239" s="35" t="n">
        <f aca="false">VALUE(CONCATENATE($A$2, $C$4, C239))</f>
        <v>36100231</v>
      </c>
      <c r="C239" s="35" t="n">
        <v>100231</v>
      </c>
      <c r="D239" s="35" t="n">
        <v>36060</v>
      </c>
      <c r="E239" s="69" t="s">
        <v>77</v>
      </c>
      <c r="F239" s="64" t="s">
        <v>69</v>
      </c>
      <c r="G239" s="97" t="n">
        <f aca="false">IF(AB239="", "", AB239)</f>
        <v>0</v>
      </c>
      <c r="H239" s="97" t="n">
        <f aca="false">IF(AC239="", "", AC239)</f>
        <v>0</v>
      </c>
      <c r="I239" s="97" t="n">
        <v>0</v>
      </c>
      <c r="J239" s="97" t="n">
        <v>0</v>
      </c>
      <c r="K239" s="97" t="n">
        <v>0</v>
      </c>
      <c r="L239" s="97" t="n">
        <v>0</v>
      </c>
      <c r="M239" s="97" t="n">
        <v>0</v>
      </c>
      <c r="O239" s="122" t="n">
        <v>0</v>
      </c>
      <c r="P239" s="122" t="n">
        <v>0</v>
      </c>
      <c r="Q239" s="122" t="n">
        <v>0</v>
      </c>
      <c r="R239" s="7"/>
      <c r="AB239" s="39" t="n">
        <v>0</v>
      </c>
      <c r="AC239" s="39" t="n">
        <v>0</v>
      </c>
      <c r="AD239" s="39"/>
      <c r="AE239" s="39"/>
      <c r="AF239" s="39"/>
      <c r="AG239" s="39"/>
    </row>
    <row r="240" customFormat="false" ht="39.55" hidden="false" customHeight="false" outlineLevel="0" collapsed="false">
      <c r="A240" s="35" t="n">
        <v>302320</v>
      </c>
      <c r="B240" s="35" t="n">
        <f aca="false">VALUE(CONCATENATE($A$2, $C$4, C240))</f>
        <v>36100232</v>
      </c>
      <c r="C240" s="35" t="n">
        <v>100232</v>
      </c>
      <c r="D240" s="35"/>
      <c r="E240" s="69" t="s">
        <v>78</v>
      </c>
      <c r="F240" s="64" t="s">
        <v>64</v>
      </c>
      <c r="G240" s="112" t="str">
        <f aca="false">IF(AB240="", "", AB240)</f>
        <v/>
      </c>
      <c r="H240" s="112" t="str">
        <f aca="false">IF(AC240="", "", AC240)</f>
        <v/>
      </c>
      <c r="I240" s="112" t="str">
        <f aca="false">IF(AD240="", "", AD240)</f>
        <v/>
      </c>
      <c r="J240" s="112"/>
      <c r="K240" s="112"/>
      <c r="L240" s="112"/>
      <c r="M240" s="112"/>
      <c r="R240" s="7"/>
      <c r="AB240" s="39"/>
      <c r="AC240" s="39"/>
      <c r="AD240" s="39"/>
      <c r="AE240" s="39"/>
      <c r="AF240" s="39"/>
      <c r="AG240" s="39"/>
    </row>
    <row r="241" customFormat="false" ht="31.5" hidden="false" customHeight="false" outlineLevel="0" collapsed="false">
      <c r="A241" s="35" t="n">
        <v>302330</v>
      </c>
      <c r="B241" s="59" t="n">
        <f aca="false">VALUE(CONCATENATE($A$2, $C$4, C241))</f>
        <v>36100233</v>
      </c>
      <c r="C241" s="35" t="n">
        <v>100233</v>
      </c>
      <c r="D241" s="59"/>
      <c r="E241" s="123" t="s">
        <v>79</v>
      </c>
      <c r="F241" s="102" t="s">
        <v>64</v>
      </c>
      <c r="G241" s="42" t="n">
        <f aca="false">IF(AB241="", "", AB241)</f>
        <v>0</v>
      </c>
      <c r="H241" s="43" t="n">
        <f aca="false">IFERROR(IF(G239=0, 0, H239/G239/IF(H240&lt;&gt;0, H240, 100)*10000), 0)</f>
        <v>0</v>
      </c>
      <c r="I241" s="43" t="n">
        <f aca="false">IFERROR(IF(H239=0, 0, I239/H239/IF(I240&lt;&gt;0, I240, 100)*10000), 0)</f>
        <v>0</v>
      </c>
      <c r="J241" s="43" t="n">
        <f aca="false">IFERROR(IF(I239=0, 0, J239/I239/IF(J240&lt;&gt;0, J240, 100)*10000), 0)</f>
        <v>0</v>
      </c>
      <c r="K241" s="43" t="n">
        <f aca="false">IFERROR(IF(J239=0, 0, K239/J239/IF(K240&lt;&gt;0, K240, 100)*10000), 0)</f>
        <v>0</v>
      </c>
      <c r="L241" s="43" t="n">
        <f aca="false">IFERROR(IF(K239=0, 0, L239/K239/IF(L240&lt;&gt;0, L240, 100)*10000), 0)</f>
        <v>0</v>
      </c>
      <c r="M241" s="43" t="n">
        <f aca="false">IFERROR(IF(L239=0, 0, M239/L239/IF(M240&lt;&gt;0, M240, 100)*10000), 0)</f>
        <v>0</v>
      </c>
      <c r="R241" s="7"/>
      <c r="AB241" s="39" t="n">
        <v>0</v>
      </c>
      <c r="AC241" s="39" t="n">
        <v>0</v>
      </c>
      <c r="AD241" s="39" t="n">
        <v>0</v>
      </c>
      <c r="AE241" s="39" t="n">
        <v>0</v>
      </c>
      <c r="AF241" s="39" t="n">
        <v>0</v>
      </c>
      <c r="AG241" s="39" t="n">
        <v>0</v>
      </c>
    </row>
    <row r="242" customFormat="false" ht="15.75" hidden="false" customHeight="false" outlineLevel="0" collapsed="false">
      <c r="A242" s="35" t="n">
        <v>302340</v>
      </c>
      <c r="B242" s="111"/>
      <c r="C242" s="35" t="n">
        <v>100234</v>
      </c>
      <c r="D242" s="111"/>
      <c r="E242" s="48"/>
      <c r="F242" s="33"/>
      <c r="G242" s="49"/>
      <c r="H242" s="53"/>
      <c r="I242" s="53"/>
      <c r="J242" s="53"/>
      <c r="K242" s="53"/>
      <c r="L242" s="53"/>
      <c r="M242" s="53" t="n">
        <f aca="false">M287+M332</f>
        <v>0</v>
      </c>
      <c r="R242" s="7"/>
      <c r="AB242" s="39"/>
      <c r="AC242" s="39"/>
      <c r="AD242" s="39"/>
      <c r="AE242" s="39"/>
      <c r="AF242" s="39"/>
      <c r="AG242" s="39"/>
    </row>
    <row r="243" customFormat="false" ht="26.85" hidden="false" customHeight="false" outlineLevel="0" collapsed="false">
      <c r="A243" s="35" t="n">
        <v>302350</v>
      </c>
      <c r="B243" s="35" t="n">
        <f aca="false">VALUE(CONCATENATE($A$2, $C$4, C243))</f>
        <v>36100235</v>
      </c>
      <c r="C243" s="35" t="n">
        <v>100235</v>
      </c>
      <c r="D243" s="35"/>
      <c r="E243" s="105" t="s">
        <v>91</v>
      </c>
      <c r="F243" s="33" t="s">
        <v>69</v>
      </c>
      <c r="G243" s="97" t="n">
        <f aca="false">ROUND(SUM(G248, G252, G256, G260, G264, G268, G272, G276, G280, G284), 1)</f>
        <v>342.9</v>
      </c>
      <c r="H243" s="97" t="n">
        <f aca="false">ROUND(SUM(H248, H252, H256, H260, H264, H268, H272, H276, H280, H284), 1)</f>
        <v>428.7</v>
      </c>
      <c r="I243" s="97" t="n">
        <f aca="false">ROUND(SUM(I248, I252, I256, I260, I264, I268, I272, I276, I280, I284), 1)</f>
        <v>547.2</v>
      </c>
      <c r="J243" s="97" t="n">
        <f aca="false">ROUND(SUM(J248, J252, J256, J260, J264, J268, J272, J276, J280, J284), 1)</f>
        <v>584.4</v>
      </c>
      <c r="K243" s="97" t="n">
        <f aca="false">ROUND(SUM(K248, K252, K256, K260, K264, K268, K272, K276, K280, K284), 1)</f>
        <v>629.4</v>
      </c>
      <c r="L243" s="97" t="n">
        <f aca="false">ROUND(SUM(L248, L252, L256, L260, L264, L268, L272, L276, L280, L284), 1)</f>
        <v>658.4</v>
      </c>
      <c r="M243" s="97" t="n">
        <f aca="false">ROUND(SUM(M248, M252, M256, M260, M264, M268, M272, M276, M280, M284), 1)</f>
        <v>684.7</v>
      </c>
      <c r="AB243" s="39" t="n">
        <v>342.884</v>
      </c>
      <c r="AC243" s="39" t="n">
        <v>428.7</v>
      </c>
      <c r="AD243" s="39" t="n">
        <v>457</v>
      </c>
      <c r="AE243" s="39" t="n">
        <v>487.2</v>
      </c>
      <c r="AF243" s="39" t="n">
        <v>518.4</v>
      </c>
      <c r="AG243" s="39" t="n">
        <v>552.1</v>
      </c>
    </row>
    <row r="244" customFormat="false" ht="31.5" hidden="false" customHeight="true" outlineLevel="0" collapsed="false">
      <c r="A244" s="35" t="n">
        <v>302360</v>
      </c>
      <c r="B244" s="35" t="n">
        <f aca="false">VALUE(CONCATENATE($A$2, $C$4, C244))</f>
        <v>36100236</v>
      </c>
      <c r="C244" s="35" t="n">
        <v>100236</v>
      </c>
      <c r="D244" s="35"/>
      <c r="E244" s="48" t="s">
        <v>78</v>
      </c>
      <c r="F244" s="33" t="s">
        <v>64</v>
      </c>
      <c r="G244" s="115" t="n">
        <f aca="false">SUM(IFERROR(G248/G243*IF(G249&lt;&gt;0, G249, 100), 0), IFERROR(G252/G243*IF(G253&lt;&gt;0, G253, 100), 0), IFERROR(G256/G243*IF(G257&lt;&gt;0, G257, 100), 0), IFERROR(G260/G243*IF(G261&lt;&gt;0, G261, 100), 0), IFERROR(G264/G243*IF(G265&lt;&gt;0, G265, 100), 0), IFERROR(G268/G243*IF(G269&lt;&gt;0, G269, 100), 0), IFERROR(G272/G243*IF(G273&lt;&gt;0, G273, 100), 0), IFERROR(G276/G243*IF(G277&lt;&gt;0, G277, 100), 0), IFERROR(G280/G243*IF(G281&lt;&gt;0, G281, 100), 0), IFERROR(G284/G243*IF(G285&lt;&gt;0, G285, 100), 0))</f>
        <v>103.560818314377</v>
      </c>
      <c r="H244" s="115" t="n">
        <f aca="false">SUM(IFERROR(H248/H243*IF(H249&lt;&gt;0, H249, 100), 0), IFERROR(H252/H243*IF(H253&lt;&gt;0, H253, 100), 0), IFERROR(H256/H243*IF(H257&lt;&gt;0, H257, 100), 0), IFERROR(H260/H243*IF(H261&lt;&gt;0, H261, 100), 0), IFERROR(H264/H243*IF(H265&lt;&gt;0, H265, 100), 0), IFERROR(H268/H243*IF(H269&lt;&gt;0, H269, 100), 0), IFERROR(H272/H243*IF(H273&lt;&gt;0, H273, 100), 0), IFERROR(H276/H243*IF(H277&lt;&gt;0, H277, 100), 0), IFERROR(H280/H243*IF(H281&lt;&gt;0, H281, 100), 0), IFERROR(H284/H243*IF(H285&lt;&gt;0, H285, 100), 0))</f>
        <v>106.812013062748</v>
      </c>
      <c r="I244" s="115" t="n">
        <f aca="false">SUM(IFERROR(I248/I243*IF(I249&lt;&gt;0, I249, 100), 0), IFERROR(I252/I243*IF(I253&lt;&gt;0, I253, 100), 0), IFERROR(I256/I243*IF(I257&lt;&gt;0, I257, 100), 0), IFERROR(I260/I243*IF(I261&lt;&gt;0, I261, 100), 0), IFERROR(I264/I243*IF(I265&lt;&gt;0, I265, 100), 0), IFERROR(I268/I243*IF(I269&lt;&gt;0, I269, 100), 0), IFERROR(I272/I243*IF(I273&lt;&gt;0, I273, 100), 0), IFERROR(I276/I243*IF(I277&lt;&gt;0, I277, 100), 0), IFERROR(I280/I243*IF(I281&lt;&gt;0, I281, 100), 0), IFERROR(I284/I243*IF(I285&lt;&gt;0, I285, 100), 0))</f>
        <v>106.393274853801</v>
      </c>
      <c r="J244" s="115" t="n">
        <f aca="false">SUM(IFERROR(J248/J243*IF(J249&lt;&gt;0, J249, 100), 0), IFERROR(J252/J243*IF(J253&lt;&gt;0, J253, 100), 0), IFERROR(J256/J243*IF(J257&lt;&gt;0, J257, 100), 0), IFERROR(J260/J243*IF(J261&lt;&gt;0, J261, 100), 0), IFERROR(J264/J243*IF(J265&lt;&gt;0, J265, 100), 0), IFERROR(J268/J243*IF(J269&lt;&gt;0, J269, 100), 0), IFERROR(J272/J243*IF(J273&lt;&gt;0, J273, 100), 0), IFERROR(J276/J243*IF(J277&lt;&gt;0, J277, 100), 0), IFERROR(J280/J243*IF(J281&lt;&gt;0, J281, 100), 0), IFERROR(J284/J243*IF(J285&lt;&gt;0, J285, 100), 0))</f>
        <v>107.932032854209</v>
      </c>
      <c r="K244" s="115" t="n">
        <f aca="false">SUM(IFERROR(K248/K243*IF(K249&lt;&gt;0, K249, 100), 0), IFERROR(K252/K243*IF(K253&lt;&gt;0, K253, 100), 0), IFERROR(K256/K243*IF(K257&lt;&gt;0, K257, 100), 0), IFERROR(K260/K243*IF(K261&lt;&gt;0, K261, 100), 0), IFERROR(K264/K243*IF(K265&lt;&gt;0, K265, 100), 0), IFERROR(K268/K243*IF(K269&lt;&gt;0, K269, 100), 0), IFERROR(K272/K243*IF(K273&lt;&gt;0, K273, 100), 0), IFERROR(K276/K243*IF(K277&lt;&gt;0, K277, 100), 0), IFERROR(K280/K243*IF(K281&lt;&gt;0, K281, 100), 0), IFERROR(K284/K243*IF(K285&lt;&gt;0, K285, 100), 0))</f>
        <v>104.570336828726</v>
      </c>
      <c r="L244" s="115" t="n">
        <f aca="false">SUM(IFERROR(L248/L243*IF(L249&lt;&gt;0, L249, 100), 0), IFERROR(L252/L243*IF(L253&lt;&gt;0, L253, 100), 0), IFERROR(L256/L243*IF(L257&lt;&gt;0, L257, 100), 0), IFERROR(L260/L243*IF(L261&lt;&gt;0, L261, 100), 0), IFERROR(L264/L243*IF(L265&lt;&gt;0, L265, 100), 0), IFERROR(L268/L243*IF(L269&lt;&gt;0, L269, 100), 0), IFERROR(L272/L243*IF(L273&lt;&gt;0, L273, 100), 0), IFERROR(L276/L243*IF(L277&lt;&gt;0, L277, 100), 0), IFERROR(L280/L243*IF(L281&lt;&gt;0, L281, 100), 0), IFERROR(L284/L243*IF(L285&lt;&gt;0, L285, 100), 0))</f>
        <v>103.975288578372</v>
      </c>
      <c r="M244" s="115" t="n">
        <f aca="false">SUM(IFERROR(M248/M243*IF(M249&lt;&gt;0, M249, 100), 0), IFERROR(M252/M243*IF(M253&lt;&gt;0, M253, 100), 0), IFERROR(M256/M243*IF(M257&lt;&gt;0, M257, 100), 0), IFERROR(M260/M243*IF(M261&lt;&gt;0, M261, 100), 0), IFERROR(M264/M243*IF(M265&lt;&gt;0, M265, 100), 0), IFERROR(M268/M243*IF(M269&lt;&gt;0, M269, 100), 0), IFERROR(M272/M243*IF(M273&lt;&gt;0, M273, 100), 0), IFERROR(M276/M243*IF(M277&lt;&gt;0, M277, 100), 0), IFERROR(M280/M243*IF(M281&lt;&gt;0, M281, 100), 0), IFERROR(M284/M243*IF(M285&lt;&gt;0, M285, 100), 0))</f>
        <v>103.984095224186</v>
      </c>
      <c r="R244" s="116" t="s">
        <v>92</v>
      </c>
      <c r="S244" s="116"/>
      <c r="T244" s="116"/>
      <c r="U244" s="116"/>
      <c r="V244" s="116"/>
      <c r="W244" s="116"/>
      <c r="X244" s="116"/>
      <c r="Y244" s="116"/>
      <c r="Z244" s="116"/>
      <c r="AA244" s="117"/>
      <c r="AB244" s="39" t="n">
        <v>103.565650774023</v>
      </c>
      <c r="AC244" s="39" t="n">
        <v>106.812013062748</v>
      </c>
      <c r="AD244" s="39" t="n">
        <v>106.846170678337</v>
      </c>
      <c r="AE244" s="39" t="n">
        <v>106.739757799672</v>
      </c>
      <c r="AF244" s="39" t="n">
        <v>106.790972222222</v>
      </c>
      <c r="AG244" s="39" t="n">
        <v>106.96401014309</v>
      </c>
    </row>
    <row r="245" customFormat="false" ht="31.5" hidden="false" customHeight="false" outlineLevel="0" collapsed="false">
      <c r="A245" s="35" t="n">
        <v>302370</v>
      </c>
      <c r="B245" s="59" t="n">
        <f aca="false">VALUE(CONCATENATE($A$2, $C$4, C245))</f>
        <v>36100237</v>
      </c>
      <c r="C245" s="35" t="n">
        <v>100237</v>
      </c>
      <c r="D245" s="59"/>
      <c r="E245" s="113" t="s">
        <v>79</v>
      </c>
      <c r="F245" s="41" t="s">
        <v>64</v>
      </c>
      <c r="G245" s="42" t="n">
        <f aca="false">IF(AB245="", "", AB245)</f>
        <v>365.288115228362</v>
      </c>
      <c r="H245" s="43" t="n">
        <f aca="false">IFERROR(IF(G243=0, 0, H243/G243/IF(H244&lt;&gt;0, H244, 100)*10000), 0)</f>
        <v>117.048512317169</v>
      </c>
      <c r="I245" s="43" t="n">
        <f aca="false">IFERROR(IF(H243=0, 0, I243/H243/IF(I244&lt;&gt;0, I244, 100)*10000), 0)</f>
        <v>119.97159375266</v>
      </c>
      <c r="J245" s="43" t="n">
        <f aca="false">IFERROR(IF(I243=0, 0, J243/I243/IF(J244&lt;&gt;0, J244, 100)*10000), 0)</f>
        <v>98.9495359160836</v>
      </c>
      <c r="K245" s="43" t="n">
        <f aca="false">IFERROR(IF(J243=0, 0, K243/J243/IF(K244&lt;&gt;0, K244, 100)*10000), 0)</f>
        <v>102.993074905372</v>
      </c>
      <c r="L245" s="43" t="n">
        <f aca="false">IFERROR(IF(K243=0, 0, L243/K243/IF(L244&lt;&gt;0, L244, 100)*10000), 0)</f>
        <v>100.608100432762</v>
      </c>
      <c r="M245" s="43" t="n">
        <f aca="false">IFERROR(IF(L243=0, 0, M243/L243/IF(M244&lt;&gt;0, M244, 100)*10000), 0)</f>
        <v>100.010037087944</v>
      </c>
      <c r="R245" s="7"/>
      <c r="AB245" s="39" t="n">
        <v>365.288115228362</v>
      </c>
      <c r="AC245" s="39" t="n">
        <v>117.053974153233</v>
      </c>
      <c r="AD245" s="39" t="n">
        <v>99.7708689517578</v>
      </c>
      <c r="AE245" s="39" t="n">
        <v>99.876856848926</v>
      </c>
      <c r="AF245" s="39" t="n">
        <v>99.6375804738276</v>
      </c>
      <c r="AG245" s="39" t="n">
        <v>99.5669211190455</v>
      </c>
    </row>
    <row r="246" customFormat="false" ht="94.5" hidden="false" customHeight="false" outlineLevel="0" collapsed="false">
      <c r="A246" s="35" t="n">
        <v>302380</v>
      </c>
      <c r="B246" s="44"/>
      <c r="C246" s="35" t="n">
        <v>100238</v>
      </c>
      <c r="D246" s="44"/>
      <c r="E246" s="129" t="s">
        <v>93</v>
      </c>
      <c r="F246" s="33"/>
      <c r="G246" s="91" t="n">
        <f aca="false">ROUND(G243-SUM(G248, G252, G256, G260, G264, G268, G272, G276, G280, G284), 1)</f>
        <v>0</v>
      </c>
      <c r="H246" s="91" t="n">
        <f aca="false">ROUND(H243-SUM(H248, H252, H256, H260, H264, H268, H272, H276, H280, H284), 1)</f>
        <v>0</v>
      </c>
      <c r="I246" s="91" t="n">
        <f aca="false">ROUND(I243-SUM(I248, I252, I256, I260, I264, I268, I272, I276, I280, I284), 1)</f>
        <v>0</v>
      </c>
      <c r="J246" s="91" t="n">
        <f aca="false">ROUND(J243-SUM(J248, J252, J256, J260, J264, J268, J272, J276, J280, J284), 1)</f>
        <v>0</v>
      </c>
      <c r="K246" s="91" t="n">
        <f aca="false">ROUND(K243-SUM(K248, K252, K256, K260, K264, K268, K272, K276, K280, K284), 1)</f>
        <v>0</v>
      </c>
      <c r="L246" s="91" t="n">
        <f aca="false">ROUND(L243-SUM(L248, L252, L256, L260, L264, L268, L272, L276, L280, L284), 1)</f>
        <v>0</v>
      </c>
      <c r="M246" s="91" t="n">
        <f aca="false">M243-SUM(M248, M252, M256, M260, M264, M268, M272, M276, M280, M284)</f>
        <v>0</v>
      </c>
      <c r="R246" s="119" t="s">
        <v>94</v>
      </c>
      <c r="S246" s="130"/>
      <c r="AB246" s="39"/>
      <c r="AC246" s="39"/>
      <c r="AD246" s="39"/>
      <c r="AE246" s="39"/>
      <c r="AF246" s="39"/>
      <c r="AG246" s="39"/>
    </row>
    <row r="247" customFormat="false" ht="15.75" hidden="false" customHeight="true" outlineLevel="0" collapsed="false">
      <c r="A247" s="35" t="n">
        <v>302390</v>
      </c>
      <c r="B247" s="111"/>
      <c r="C247" s="35" t="n">
        <v>100239</v>
      </c>
      <c r="D247" s="111"/>
      <c r="E247" s="131" t="s">
        <v>32</v>
      </c>
      <c r="F247" s="33"/>
      <c r="G247" s="94"/>
      <c r="H247" s="94"/>
      <c r="I247" s="94"/>
      <c r="J247" s="94"/>
      <c r="K247" s="94"/>
      <c r="L247" s="94"/>
      <c r="M247" s="94"/>
      <c r="R247" s="106" t="s">
        <v>95</v>
      </c>
      <c r="S247" s="106"/>
      <c r="T247" s="106"/>
      <c r="U247" s="106"/>
      <c r="V247" s="106"/>
      <c r="W247" s="106"/>
      <c r="X247" s="106"/>
      <c r="Y247" s="106"/>
      <c r="Z247" s="106"/>
      <c r="AB247" s="39"/>
      <c r="AC247" s="39"/>
      <c r="AD247" s="39"/>
      <c r="AE247" s="39"/>
      <c r="AF247" s="39"/>
      <c r="AG247" s="39"/>
    </row>
    <row r="248" customFormat="false" ht="15.75" hidden="false" customHeight="false" outlineLevel="0" collapsed="false">
      <c r="A248" s="35" t="n">
        <v>302400</v>
      </c>
      <c r="B248" s="35" t="n">
        <f aca="false">VALUE(CONCATENATE($A$2, $C$4, C248))</f>
        <v>36100240</v>
      </c>
      <c r="C248" s="35" t="n">
        <v>100240</v>
      </c>
      <c r="D248" s="35"/>
      <c r="E248" s="48" t="s">
        <v>77</v>
      </c>
      <c r="F248" s="33" t="s">
        <v>69</v>
      </c>
      <c r="G248" s="37" t="n">
        <f aca="false">SUM(G293, G338)</f>
        <v>0</v>
      </c>
      <c r="H248" s="37" t="n">
        <f aca="false">SUM(H293, H338)</f>
        <v>0</v>
      </c>
      <c r="I248" s="37" t="n">
        <f aca="false">SUM(I293, I338)</f>
        <v>0</v>
      </c>
      <c r="J248" s="37" t="n">
        <f aca="false">SUM(J293, J338)</f>
        <v>0</v>
      </c>
      <c r="K248" s="37" t="n">
        <f aca="false">SUM(K293, K338)</f>
        <v>0</v>
      </c>
      <c r="L248" s="37" t="n">
        <f aca="false">SUM(L293, L338)</f>
        <v>0</v>
      </c>
      <c r="M248" s="37" t="n">
        <f aca="false">SUM(M293, M338)</f>
        <v>0</v>
      </c>
      <c r="R248" s="106"/>
      <c r="S248" s="106"/>
      <c r="T248" s="106"/>
      <c r="U248" s="106"/>
      <c r="V248" s="106"/>
      <c r="W248" s="106"/>
      <c r="X248" s="106"/>
      <c r="Y248" s="106"/>
      <c r="Z248" s="106"/>
      <c r="AB248" s="39" t="n">
        <v>0</v>
      </c>
      <c r="AC248" s="39" t="n">
        <v>0</v>
      </c>
      <c r="AD248" s="39" t="n">
        <v>0</v>
      </c>
      <c r="AE248" s="39" t="n">
        <v>0</v>
      </c>
      <c r="AF248" s="39" t="n">
        <v>0</v>
      </c>
      <c r="AG248" s="39" t="n">
        <v>0</v>
      </c>
    </row>
    <row r="249" customFormat="false" ht="31.5" hidden="false" customHeight="false" outlineLevel="0" collapsed="false">
      <c r="A249" s="35" t="n">
        <v>302410</v>
      </c>
      <c r="B249" s="35" t="n">
        <f aca="false">VALUE(CONCATENATE($A$2, $C$4, C249))</f>
        <v>36100241</v>
      </c>
      <c r="C249" s="35" t="n">
        <v>100241</v>
      </c>
      <c r="D249" s="35"/>
      <c r="E249" s="48" t="s">
        <v>78</v>
      </c>
      <c r="F249" s="33" t="s">
        <v>64</v>
      </c>
      <c r="G249" s="112" t="str">
        <f aca="false">IF(AB249="", "", AB249)</f>
        <v/>
      </c>
      <c r="H249" s="112" t="str">
        <f aca="false">IF(AC249="", "", AC249)</f>
        <v/>
      </c>
      <c r="I249" s="112" t="str">
        <f aca="false">IF(AD249="", "", AD249)</f>
        <v/>
      </c>
      <c r="J249" s="112" t="n">
        <f aca="false">J394</f>
        <v>111.6</v>
      </c>
      <c r="K249" s="112" t="n">
        <f aca="false">K394</f>
        <v>104.8</v>
      </c>
      <c r="L249" s="112" t="n">
        <f aca="false">L394</f>
        <v>102.6</v>
      </c>
      <c r="M249" s="112" t="n">
        <f aca="false">M394</f>
        <v>102.5</v>
      </c>
      <c r="R249" s="7"/>
      <c r="AB249" s="39"/>
      <c r="AC249" s="39"/>
      <c r="AD249" s="39"/>
      <c r="AE249" s="39"/>
      <c r="AF249" s="39"/>
      <c r="AG249" s="39"/>
    </row>
    <row r="250" customFormat="false" ht="31.5" hidden="false" customHeight="false" outlineLevel="0" collapsed="false">
      <c r="A250" s="35" t="n">
        <v>302420</v>
      </c>
      <c r="B250" s="59" t="n">
        <f aca="false">VALUE(CONCATENATE($A$2, $C$4, C250))</f>
        <v>36100242</v>
      </c>
      <c r="C250" s="35" t="n">
        <v>100242</v>
      </c>
      <c r="D250" s="59"/>
      <c r="E250" s="113" t="s">
        <v>79</v>
      </c>
      <c r="F250" s="41" t="s">
        <v>64</v>
      </c>
      <c r="G250" s="42" t="n">
        <f aca="false">IF(AB250="", "", AB250)</f>
        <v>0</v>
      </c>
      <c r="H250" s="43" t="n">
        <f aca="false">IFERROR(IF(G248=0, 0, H248/G248/IF(H249&lt;&gt;0, H249, 100)*10000), 0)</f>
        <v>0</v>
      </c>
      <c r="I250" s="43" t="n">
        <f aca="false">IFERROR(IF(H248=0, 0, I248/H248/IF(I249&lt;&gt;0, I249, 100)*10000), 0)</f>
        <v>0</v>
      </c>
      <c r="J250" s="43" t="n">
        <f aca="false">IFERROR(IF(I248=0, 0, J248/I248/IF(J249&lt;&gt;0, J249, 100)*10000), 0)</f>
        <v>0</v>
      </c>
      <c r="K250" s="43" t="n">
        <f aca="false">IFERROR(IF(J248=0, 0, K248/J248/IF(K249&lt;&gt;0, K249, 100)*10000), 0)</f>
        <v>0</v>
      </c>
      <c r="L250" s="43" t="n">
        <f aca="false">IFERROR(IF(K248=0, 0, L248/K248/IF(L249&lt;&gt;0, L249, 100)*10000), 0)</f>
        <v>0</v>
      </c>
      <c r="M250" s="43" t="n">
        <f aca="false">IFERROR(IF(L248=0, 0, M248/L248/IF(M249&lt;&gt;0, M249, 100)*10000), 0)</f>
        <v>0</v>
      </c>
      <c r="R250" s="7"/>
      <c r="AB250" s="39" t="n">
        <v>0</v>
      </c>
      <c r="AC250" s="39" t="n">
        <v>0</v>
      </c>
      <c r="AD250" s="39" t="n">
        <v>0</v>
      </c>
      <c r="AE250" s="39" t="n">
        <v>0</v>
      </c>
      <c r="AF250" s="39" t="n">
        <v>0</v>
      </c>
      <c r="AG250" s="39" t="n">
        <v>0</v>
      </c>
    </row>
    <row r="251" customFormat="false" ht="15.75" hidden="false" customHeight="false" outlineLevel="0" collapsed="false">
      <c r="A251" s="35" t="n">
        <v>302430</v>
      </c>
      <c r="B251" s="111"/>
      <c r="C251" s="35" t="n">
        <v>100243</v>
      </c>
      <c r="D251" s="111"/>
      <c r="E251" s="105" t="s">
        <v>34</v>
      </c>
      <c r="F251" s="33"/>
      <c r="G251" s="94"/>
      <c r="H251" s="94"/>
      <c r="I251" s="94"/>
      <c r="J251" s="94"/>
      <c r="K251" s="94"/>
      <c r="L251" s="94"/>
      <c r="M251" s="94"/>
      <c r="R251" s="7"/>
      <c r="AB251" s="39"/>
      <c r="AC251" s="39"/>
      <c r="AD251" s="39"/>
      <c r="AE251" s="39"/>
      <c r="AF251" s="39"/>
      <c r="AG251" s="39"/>
    </row>
    <row r="252" customFormat="false" ht="15.75" hidden="false" customHeight="false" outlineLevel="0" collapsed="false">
      <c r="A252" s="35" t="n">
        <v>302440</v>
      </c>
      <c r="B252" s="35" t="n">
        <f aca="false">VALUE(CONCATENATE($A$2, $C$4, C252))</f>
        <v>36100244</v>
      </c>
      <c r="C252" s="35" t="n">
        <v>100244</v>
      </c>
      <c r="D252" s="35"/>
      <c r="E252" s="48" t="s">
        <v>77</v>
      </c>
      <c r="F252" s="33" t="s">
        <v>69</v>
      </c>
      <c r="G252" s="37" t="n">
        <f aca="false">SUM(G297, G342)</f>
        <v>82.35</v>
      </c>
      <c r="H252" s="37" t="n">
        <f aca="false">SUM(H297, H342)</f>
        <v>118.7</v>
      </c>
      <c r="I252" s="37" t="n">
        <f aca="false">SUM(I297, I342)</f>
        <v>198.1</v>
      </c>
      <c r="J252" s="37" t="n">
        <f aca="false">SUM(J297, J342)</f>
        <v>208.3</v>
      </c>
      <c r="K252" s="37" t="n">
        <f aca="false">SUM(K297, K342)</f>
        <v>229.8</v>
      </c>
      <c r="L252" s="37" t="n">
        <f aca="false">SUM(L297, L342)</f>
        <v>232.1</v>
      </c>
      <c r="M252" s="37" t="n">
        <f aca="false">SUM(M297, M342)</f>
        <v>236.1</v>
      </c>
      <c r="R252" s="7"/>
      <c r="AB252" s="39" t="n">
        <v>82.35</v>
      </c>
      <c r="AC252" s="39" t="n">
        <v>118.7</v>
      </c>
      <c r="AD252" s="39" t="n">
        <v>122.9</v>
      </c>
      <c r="AE252" s="39" t="n">
        <v>127.1</v>
      </c>
      <c r="AF252" s="39" t="n">
        <v>131.2</v>
      </c>
      <c r="AG252" s="39" t="n">
        <v>135.4</v>
      </c>
    </row>
    <row r="253" customFormat="false" ht="31.5" hidden="false" customHeight="false" outlineLevel="0" collapsed="false">
      <c r="A253" s="35" t="n">
        <v>302450</v>
      </c>
      <c r="B253" s="35" t="n">
        <f aca="false">VALUE(CONCATENATE($A$2, $C$4, C253))</f>
        <v>36100245</v>
      </c>
      <c r="C253" s="35" t="n">
        <v>100245</v>
      </c>
      <c r="D253" s="35"/>
      <c r="E253" s="48" t="s">
        <v>78</v>
      </c>
      <c r="F253" s="33" t="s">
        <v>64</v>
      </c>
      <c r="G253" s="112" t="n">
        <f aca="false">IF(AB253="", "", AB253)</f>
        <v>103.5</v>
      </c>
      <c r="H253" s="112" t="n">
        <f aca="false">IF(AC253="", "", AC253)</f>
        <v>103.5</v>
      </c>
      <c r="I253" s="112" t="n">
        <f aca="false">IF(AD253="", "", AD253)</f>
        <v>103.5</v>
      </c>
      <c r="J253" s="112" t="n">
        <f aca="false">J395</f>
        <v>109.5</v>
      </c>
      <c r="K253" s="112" t="n">
        <f aca="false">K395</f>
        <v>104.6</v>
      </c>
      <c r="L253" s="112" t="n">
        <f aca="false">L395</f>
        <v>103.8</v>
      </c>
      <c r="M253" s="112" t="n">
        <f aca="false">M395</f>
        <v>103.6</v>
      </c>
      <c r="R253" s="7"/>
      <c r="AB253" s="39" t="n">
        <v>103.5</v>
      </c>
      <c r="AC253" s="39" t="n">
        <v>103.5</v>
      </c>
      <c r="AD253" s="39" t="n">
        <v>103.5</v>
      </c>
      <c r="AE253" s="39" t="n">
        <v>103.2</v>
      </c>
      <c r="AF253" s="39" t="n">
        <v>103</v>
      </c>
      <c r="AG253" s="39" t="n">
        <v>103.2</v>
      </c>
    </row>
    <row r="254" customFormat="false" ht="31.5" hidden="false" customHeight="false" outlineLevel="0" collapsed="false">
      <c r="A254" s="35" t="n">
        <v>302460</v>
      </c>
      <c r="B254" s="59" t="n">
        <f aca="false">VALUE(CONCATENATE($A$2, $C$4, C254))</f>
        <v>36100246</v>
      </c>
      <c r="C254" s="35" t="n">
        <v>100246</v>
      </c>
      <c r="D254" s="59"/>
      <c r="E254" s="113" t="s">
        <v>79</v>
      </c>
      <c r="F254" s="41" t="s">
        <v>64</v>
      </c>
      <c r="G254" s="42" t="n">
        <f aca="false">IF(AB254="", "", AB254)</f>
        <v>100.21439308685</v>
      </c>
      <c r="H254" s="43" t="n">
        <f aca="false">IFERROR(IF(G252=0, 0, H252/G252/IF(H253&lt;&gt;0, H253, 100)*10000), 0)</f>
        <v>139.26653350111</v>
      </c>
      <c r="I254" s="43" t="n">
        <f aca="false">IFERROR(IF(H252=0, 0, I252/H252/IF(I253&lt;&gt;0, I253, 100)*10000), 0)</f>
        <v>161.247654746061</v>
      </c>
      <c r="J254" s="43" t="n">
        <f aca="false">IFERROR(IF(I252=0, 0, J252/I252/IF(J253&lt;&gt;0, J253, 100)*10000), 0)</f>
        <v>96.0264061091788</v>
      </c>
      <c r="K254" s="43" t="n">
        <f aca="false">IFERROR(IF(J252=0, 0, K252/J252/IF(K253&lt;&gt;0, K253, 100)*10000), 0)</f>
        <v>105.47003008053</v>
      </c>
      <c r="L254" s="43" t="n">
        <f aca="false">IFERROR(IF(K252=0, 0, L252/K252/IF(L253&lt;&gt;0, L253, 100)*10000), 0)</f>
        <v>97.3033432774751</v>
      </c>
      <c r="M254" s="43" t="n">
        <f aca="false">IFERROR(IF(L252=0, 0, M252/L252/IF(M253&lt;&gt;0, M253, 100)*10000), 0)</f>
        <v>98.1886052976101</v>
      </c>
      <c r="R254" s="7"/>
      <c r="AB254" s="39" t="n">
        <v>100.21439308685</v>
      </c>
      <c r="AC254" s="39" t="n">
        <v>139.26653350111</v>
      </c>
      <c r="AD254" s="39" t="n">
        <v>100.037035680419</v>
      </c>
      <c r="AE254" s="39" t="n">
        <v>100.210671056698</v>
      </c>
      <c r="AF254" s="39" t="n">
        <v>100.219229564673</v>
      </c>
      <c r="AG254" s="39" t="n">
        <v>100.001181697864</v>
      </c>
    </row>
    <row r="255" customFormat="false" ht="47.25" hidden="false" customHeight="false" outlineLevel="0" collapsed="false">
      <c r="A255" s="35" t="n">
        <v>302470</v>
      </c>
      <c r="B255" s="111"/>
      <c r="C255" s="35" t="n">
        <v>100247</v>
      </c>
      <c r="D255" s="111"/>
      <c r="E255" s="105" t="s">
        <v>90</v>
      </c>
      <c r="F255" s="33"/>
      <c r="G255" s="94"/>
      <c r="H255" s="94"/>
      <c r="I255" s="94"/>
      <c r="J255" s="94"/>
      <c r="K255" s="94"/>
      <c r="L255" s="94"/>
      <c r="M255" s="94"/>
      <c r="R255" s="7"/>
      <c r="AB255" s="39"/>
      <c r="AC255" s="39"/>
      <c r="AD255" s="39"/>
      <c r="AE255" s="39"/>
      <c r="AF255" s="39"/>
      <c r="AG255" s="39"/>
    </row>
    <row r="256" customFormat="false" ht="15.75" hidden="false" customHeight="false" outlineLevel="0" collapsed="false">
      <c r="A256" s="35" t="n">
        <v>302480</v>
      </c>
      <c r="B256" s="35" t="n">
        <f aca="false">VALUE(CONCATENATE($A$2, $C$4, C256))</f>
        <v>36100248</v>
      </c>
      <c r="C256" s="35" t="n">
        <v>100248</v>
      </c>
      <c r="D256" s="35"/>
      <c r="E256" s="48" t="s">
        <v>77</v>
      </c>
      <c r="F256" s="33" t="s">
        <v>69</v>
      </c>
      <c r="G256" s="37" t="n">
        <f aca="false">SUM(G301, G346)</f>
        <v>0</v>
      </c>
      <c r="H256" s="37" t="n">
        <f aca="false">SUM(H301, H346)</f>
        <v>0</v>
      </c>
      <c r="I256" s="37" t="n">
        <f aca="false">SUM(I301, I346)</f>
        <v>0</v>
      </c>
      <c r="J256" s="37" t="n">
        <f aca="false">SUM(J301, J346)</f>
        <v>0</v>
      </c>
      <c r="K256" s="37" t="n">
        <f aca="false">SUM(K301, K346)</f>
        <v>0</v>
      </c>
      <c r="L256" s="37" t="n">
        <f aca="false">SUM(L301, L346)</f>
        <v>0</v>
      </c>
      <c r="M256" s="37" t="n">
        <f aca="false">SUM(M301, M346)</f>
        <v>0</v>
      </c>
      <c r="R256" s="7"/>
      <c r="AB256" s="39" t="n">
        <v>0</v>
      </c>
      <c r="AC256" s="39" t="n">
        <v>0</v>
      </c>
      <c r="AD256" s="39" t="n">
        <v>0</v>
      </c>
      <c r="AE256" s="39" t="n">
        <v>0</v>
      </c>
      <c r="AF256" s="39" t="n">
        <v>0</v>
      </c>
      <c r="AG256" s="39" t="n">
        <v>0</v>
      </c>
    </row>
    <row r="257" customFormat="false" ht="31.5" hidden="false" customHeight="false" outlineLevel="0" collapsed="false">
      <c r="A257" s="35" t="n">
        <v>302490</v>
      </c>
      <c r="B257" s="35" t="n">
        <f aca="false">VALUE(CONCATENATE($A$2, $C$4, C257))</f>
        <v>36100249</v>
      </c>
      <c r="C257" s="35" t="n">
        <v>100249</v>
      </c>
      <c r="D257" s="35"/>
      <c r="E257" s="48" t="s">
        <v>78</v>
      </c>
      <c r="F257" s="33" t="s">
        <v>64</v>
      </c>
      <c r="G257" s="112" t="str">
        <f aca="false">IF(AB257="", "", AB257)</f>
        <v/>
      </c>
      <c r="H257" s="112" t="str">
        <f aca="false">IF(AC257="", "", AC257)</f>
        <v/>
      </c>
      <c r="I257" s="112" t="str">
        <f aca="false">IF(AD257="", "", AD257)</f>
        <v/>
      </c>
      <c r="J257" s="112" t="n">
        <f aca="false">J396</f>
        <v>105.8</v>
      </c>
      <c r="K257" s="112" t="n">
        <f aca="false">K396</f>
        <v>105.5</v>
      </c>
      <c r="L257" s="112" t="n">
        <f aca="false">L396</f>
        <v>103.7</v>
      </c>
      <c r="M257" s="112" t="n">
        <f aca="false">M396</f>
        <v>103.8</v>
      </c>
      <c r="R257" s="7"/>
      <c r="AB257" s="39"/>
      <c r="AC257" s="39"/>
      <c r="AD257" s="39"/>
      <c r="AE257" s="39"/>
      <c r="AF257" s="39"/>
      <c r="AG257" s="39"/>
    </row>
    <row r="258" customFormat="false" ht="31.5" hidden="false" customHeight="false" outlineLevel="0" collapsed="false">
      <c r="A258" s="35" t="n">
        <v>302500</v>
      </c>
      <c r="B258" s="59" t="n">
        <f aca="false">VALUE(CONCATENATE($A$2, $C$4, C258))</f>
        <v>36100250</v>
      </c>
      <c r="C258" s="35" t="n">
        <v>100250</v>
      </c>
      <c r="D258" s="59"/>
      <c r="E258" s="113" t="s">
        <v>79</v>
      </c>
      <c r="F258" s="41" t="s">
        <v>64</v>
      </c>
      <c r="G258" s="42" t="n">
        <f aca="false">IF(AB258="", "", AB258)</f>
        <v>0</v>
      </c>
      <c r="H258" s="43" t="n">
        <f aca="false">IFERROR(IF(G256=0, 0, H256/G256/IF(H257&lt;&gt;0, H257, 100)*10000), 0)</f>
        <v>0</v>
      </c>
      <c r="I258" s="43" t="n">
        <f aca="false">IFERROR(IF(H256=0, 0, I256/H256/IF(I257&lt;&gt;0, I257, 100)*10000), 0)</f>
        <v>0</v>
      </c>
      <c r="J258" s="43" t="n">
        <f aca="false">IFERROR(IF(I256=0, 0, J256/I256/IF(J257&lt;&gt;0, J257, 100)*10000), 0)</f>
        <v>0</v>
      </c>
      <c r="K258" s="43" t="n">
        <f aca="false">IFERROR(IF(J256=0, 0, K256/J256/IF(K257&lt;&gt;0, K257, 100)*10000), 0)</f>
        <v>0</v>
      </c>
      <c r="L258" s="43" t="n">
        <f aca="false">IFERROR(IF(K256=0, 0, L256/K256/IF(L257&lt;&gt;0, L257, 100)*10000), 0)</f>
        <v>0</v>
      </c>
      <c r="M258" s="43" t="n">
        <f aca="false">IFERROR(IF(L256=0, 0, M256/L256/IF(M257&lt;&gt;0, M257, 100)*10000), 0)</f>
        <v>0</v>
      </c>
      <c r="R258" s="7"/>
      <c r="AB258" s="39" t="n">
        <v>0</v>
      </c>
      <c r="AC258" s="39" t="n">
        <v>0</v>
      </c>
      <c r="AD258" s="39" t="n">
        <v>0</v>
      </c>
      <c r="AE258" s="39" t="n">
        <v>0</v>
      </c>
      <c r="AF258" s="39" t="n">
        <v>0</v>
      </c>
      <c r="AG258" s="39" t="n">
        <v>0</v>
      </c>
    </row>
    <row r="259" customFormat="false" ht="15.75" hidden="false" customHeight="false" outlineLevel="0" collapsed="false">
      <c r="A259" s="35" t="n">
        <v>302510</v>
      </c>
      <c r="B259" s="111"/>
      <c r="C259" s="35" t="n">
        <v>100251</v>
      </c>
      <c r="D259" s="111"/>
      <c r="E259" s="36" t="s">
        <v>36</v>
      </c>
      <c r="F259" s="33"/>
      <c r="G259" s="94"/>
      <c r="H259" s="94"/>
      <c r="I259" s="94"/>
      <c r="J259" s="94"/>
      <c r="K259" s="94"/>
      <c r="L259" s="94"/>
      <c r="M259" s="94"/>
      <c r="R259" s="7"/>
      <c r="AB259" s="39"/>
      <c r="AC259" s="39"/>
      <c r="AD259" s="39"/>
      <c r="AE259" s="39"/>
      <c r="AF259" s="39"/>
      <c r="AG259" s="39"/>
    </row>
    <row r="260" customFormat="false" ht="15.75" hidden="false" customHeight="false" outlineLevel="0" collapsed="false">
      <c r="A260" s="35" t="n">
        <v>302520</v>
      </c>
      <c r="B260" s="35" t="n">
        <f aca="false">VALUE(CONCATENATE($A$2, $C$4, C260))</f>
        <v>36100252</v>
      </c>
      <c r="C260" s="35" t="n">
        <v>100252</v>
      </c>
      <c r="D260" s="35"/>
      <c r="E260" s="48" t="s">
        <v>77</v>
      </c>
      <c r="F260" s="33" t="s">
        <v>69</v>
      </c>
      <c r="G260" s="37" t="n">
        <f aca="false">SUM(G305, G350)</f>
        <v>0</v>
      </c>
      <c r="H260" s="37" t="n">
        <f aca="false">SUM(H305, H350)</f>
        <v>0</v>
      </c>
      <c r="I260" s="37" t="n">
        <f aca="false">SUM(I305, I350)</f>
        <v>0</v>
      </c>
      <c r="J260" s="37" t="n">
        <f aca="false">SUM(J305, J350)</f>
        <v>0</v>
      </c>
      <c r="K260" s="37" t="n">
        <f aca="false">SUM(K305, K350)</f>
        <v>0</v>
      </c>
      <c r="L260" s="37" t="n">
        <f aca="false">SUM(L305, L350)</f>
        <v>0</v>
      </c>
      <c r="M260" s="37" t="n">
        <f aca="false">SUM(M305, M350)</f>
        <v>0</v>
      </c>
      <c r="R260" s="7"/>
      <c r="AB260" s="39" t="n">
        <v>0</v>
      </c>
      <c r="AC260" s="39" t="n">
        <v>0</v>
      </c>
      <c r="AD260" s="39" t="n">
        <v>0</v>
      </c>
      <c r="AE260" s="39" t="n">
        <v>0</v>
      </c>
      <c r="AF260" s="39" t="n">
        <v>0</v>
      </c>
      <c r="AG260" s="39" t="n">
        <v>0</v>
      </c>
    </row>
    <row r="261" customFormat="false" ht="31.5" hidden="false" customHeight="false" outlineLevel="0" collapsed="false">
      <c r="A261" s="35" t="n">
        <v>302530</v>
      </c>
      <c r="B261" s="35" t="n">
        <f aca="false">VALUE(CONCATENATE($A$2, $C$4, C261))</f>
        <v>36100253</v>
      </c>
      <c r="C261" s="35" t="n">
        <v>100253</v>
      </c>
      <c r="D261" s="35"/>
      <c r="E261" s="48" t="s">
        <v>78</v>
      </c>
      <c r="F261" s="33" t="s">
        <v>64</v>
      </c>
      <c r="G261" s="112" t="str">
        <f aca="false">IF(AB261="", "", AB261)</f>
        <v/>
      </c>
      <c r="H261" s="112" t="str">
        <f aca="false">IF(AC261="", "", AC261)</f>
        <v/>
      </c>
      <c r="I261" s="112" t="str">
        <f aca="false">IF(AD261="", "", AD261)</f>
        <v/>
      </c>
      <c r="J261" s="112" t="n">
        <f aca="false">J400</f>
        <v>106.4</v>
      </c>
      <c r="K261" s="112" t="n">
        <f aca="false">K400</f>
        <v>105.6</v>
      </c>
      <c r="L261" s="112" t="n">
        <f aca="false">L400</f>
        <v>105.3</v>
      </c>
      <c r="M261" s="112" t="n">
        <f aca="false">M400</f>
        <v>104.5</v>
      </c>
      <c r="R261" s="7"/>
      <c r="AB261" s="39"/>
      <c r="AC261" s="39"/>
      <c r="AD261" s="39"/>
      <c r="AE261" s="39"/>
      <c r="AF261" s="39"/>
      <c r="AG261" s="39"/>
    </row>
    <row r="262" customFormat="false" ht="31.5" hidden="false" customHeight="false" outlineLevel="0" collapsed="false">
      <c r="A262" s="35" t="n">
        <v>302540</v>
      </c>
      <c r="B262" s="59" t="n">
        <f aca="false">VALUE(CONCATENATE($A$2, $C$4, C262))</f>
        <v>36100254</v>
      </c>
      <c r="C262" s="35" t="n">
        <v>100254</v>
      </c>
      <c r="D262" s="59"/>
      <c r="E262" s="113" t="s">
        <v>96</v>
      </c>
      <c r="F262" s="41" t="s">
        <v>64</v>
      </c>
      <c r="G262" s="42" t="n">
        <f aca="false">IF(AB262="", "", AB262)</f>
        <v>0</v>
      </c>
      <c r="H262" s="43" t="n">
        <f aca="false">IFERROR(IF(G260=0, 0, H260/G260/IF(H261&lt;&gt;0, H261, 100)*10000), 0)</f>
        <v>0</v>
      </c>
      <c r="I262" s="43" t="n">
        <f aca="false">IFERROR(IF(H260=0, 0, I260/H260/IF(I261&lt;&gt;0, I261, 100)*10000), 0)</f>
        <v>0</v>
      </c>
      <c r="J262" s="43" t="n">
        <f aca="false">IFERROR(IF(I260=0, 0, J260/I260/IF(J261&lt;&gt;0, J261, 100)*10000), 0)</f>
        <v>0</v>
      </c>
      <c r="K262" s="43" t="n">
        <f aca="false">IFERROR(IF(J260=0, 0, K260/J260/IF(K261&lt;&gt;0, K261, 100)*10000), 0)</f>
        <v>0</v>
      </c>
      <c r="L262" s="43" t="n">
        <f aca="false">IFERROR(IF(K260=0, 0, L260/K260/IF(L261&lt;&gt;0, L261, 100)*10000), 0)</f>
        <v>0</v>
      </c>
      <c r="M262" s="43" t="n">
        <f aca="false">IFERROR(IF(L260=0, 0, M260/L260/IF(M261&lt;&gt;0, M261, 100)*10000), 0)</f>
        <v>0</v>
      </c>
      <c r="R262" s="7"/>
      <c r="AB262" s="39" t="n">
        <v>0</v>
      </c>
      <c r="AC262" s="39" t="n">
        <v>0</v>
      </c>
      <c r="AD262" s="39" t="n">
        <v>0</v>
      </c>
      <c r="AE262" s="39" t="n">
        <v>0</v>
      </c>
      <c r="AF262" s="39" t="n">
        <v>0</v>
      </c>
      <c r="AG262" s="39" t="n">
        <v>0</v>
      </c>
    </row>
    <row r="263" customFormat="false" ht="31.5" hidden="false" customHeight="false" outlineLevel="0" collapsed="false">
      <c r="A263" s="35" t="n">
        <v>302550</v>
      </c>
      <c r="B263" s="111"/>
      <c r="C263" s="35" t="n">
        <v>100255</v>
      </c>
      <c r="D263" s="111"/>
      <c r="E263" s="105" t="s">
        <v>96</v>
      </c>
      <c r="F263" s="33"/>
      <c r="G263" s="94"/>
      <c r="H263" s="94"/>
      <c r="I263" s="94"/>
      <c r="J263" s="94"/>
      <c r="K263" s="94"/>
      <c r="L263" s="94"/>
      <c r="M263" s="94"/>
      <c r="R263" s="7"/>
      <c r="AB263" s="39"/>
      <c r="AC263" s="39"/>
      <c r="AD263" s="39"/>
      <c r="AE263" s="39"/>
      <c r="AF263" s="39"/>
      <c r="AG263" s="39"/>
    </row>
    <row r="264" customFormat="false" ht="15.75" hidden="false" customHeight="false" outlineLevel="0" collapsed="false">
      <c r="A264" s="35" t="n">
        <v>302560</v>
      </c>
      <c r="B264" s="35" t="n">
        <f aca="false">VALUE(CONCATENATE($A$2, $C$4, C264))</f>
        <v>36100256</v>
      </c>
      <c r="C264" s="35" t="n">
        <v>100256</v>
      </c>
      <c r="D264" s="35"/>
      <c r="E264" s="48" t="s">
        <v>77</v>
      </c>
      <c r="F264" s="33" t="s">
        <v>69</v>
      </c>
      <c r="G264" s="37" t="n">
        <f aca="false">SUM(G309, G354)</f>
        <v>22.77</v>
      </c>
      <c r="H264" s="37" t="n">
        <f aca="false">SUM(H309, H354)</f>
        <v>24.4</v>
      </c>
      <c r="I264" s="37" t="n">
        <f aca="false">SUM(I309, I354)</f>
        <v>26.2</v>
      </c>
      <c r="J264" s="37" t="n">
        <f aca="false">SUM(J309, J354)</f>
        <v>28</v>
      </c>
      <c r="K264" s="37" t="n">
        <f aca="false">SUM(K309, K354)</f>
        <v>30.1</v>
      </c>
      <c r="L264" s="37" t="n">
        <f aca="false">SUM(L309, L354)</f>
        <v>31.5</v>
      </c>
      <c r="M264" s="37" t="n">
        <f aca="false">SUM(M309, M354)</f>
        <v>31.7</v>
      </c>
      <c r="R264" s="7"/>
      <c r="AB264" s="39" t="n">
        <v>22.77</v>
      </c>
      <c r="AC264" s="39" t="n">
        <v>24.4</v>
      </c>
      <c r="AD264" s="39" t="n">
        <v>26.2</v>
      </c>
      <c r="AE264" s="39" t="n">
        <v>28</v>
      </c>
      <c r="AF264" s="39" t="n">
        <v>46</v>
      </c>
      <c r="AG264" s="39" t="n">
        <v>32.3</v>
      </c>
    </row>
    <row r="265" customFormat="false" ht="31.5" hidden="false" customHeight="false" outlineLevel="0" collapsed="false">
      <c r="A265" s="35" t="n">
        <v>302570</v>
      </c>
      <c r="B265" s="35" t="n">
        <f aca="false">VALUE(CONCATENATE($A$2, $C$4, C265))</f>
        <v>36100257</v>
      </c>
      <c r="C265" s="35" t="n">
        <v>100257</v>
      </c>
      <c r="D265" s="35"/>
      <c r="E265" s="48" t="s">
        <v>78</v>
      </c>
      <c r="F265" s="33" t="s">
        <v>64</v>
      </c>
      <c r="G265" s="112" t="n">
        <f aca="false">IF(AB265="", "", AB265)</f>
        <v>54.9</v>
      </c>
      <c r="H265" s="112" t="n">
        <f aca="false">IF(AC265="", "", AC265)</f>
        <v>106.9</v>
      </c>
      <c r="I265" s="112" t="n">
        <f aca="false">IF(AD265="", "", AD265)</f>
        <v>107.2</v>
      </c>
      <c r="J265" s="112" t="n">
        <f aca="false">J399</f>
        <v>109.1</v>
      </c>
      <c r="K265" s="112" t="n">
        <f aca="false">K399</f>
        <v>104.8</v>
      </c>
      <c r="L265" s="112" t="n">
        <f aca="false">L399</f>
        <v>103.9</v>
      </c>
      <c r="M265" s="112" t="n">
        <f aca="false">M399</f>
        <v>103.8</v>
      </c>
      <c r="R265" s="7"/>
      <c r="AB265" s="39" t="n">
        <v>54.9</v>
      </c>
      <c r="AC265" s="39" t="n">
        <v>106.9</v>
      </c>
      <c r="AD265" s="39" t="n">
        <v>107.2</v>
      </c>
      <c r="AE265" s="39" t="n">
        <v>106.9</v>
      </c>
      <c r="AF265" s="39" t="n">
        <v>107</v>
      </c>
      <c r="AG265" s="39" t="n">
        <v>107.1</v>
      </c>
    </row>
    <row r="266" customFormat="false" ht="31.5" hidden="false" customHeight="false" outlineLevel="0" collapsed="false">
      <c r="A266" s="35" t="n">
        <v>302580</v>
      </c>
      <c r="B266" s="59" t="n">
        <f aca="false">VALUE(CONCATENATE($A$2, $C$4, C266))</f>
        <v>36100258</v>
      </c>
      <c r="C266" s="35" t="n">
        <v>100258</v>
      </c>
      <c r="D266" s="59"/>
      <c r="E266" s="113" t="s">
        <v>79</v>
      </c>
      <c r="F266" s="41" t="s">
        <v>64</v>
      </c>
      <c r="G266" s="42" t="n">
        <f aca="false">IF(AB266="", "", AB266)</f>
        <v>368.99830815005</v>
      </c>
      <c r="H266" s="43" t="n">
        <f aca="false">IFERROR(IF(G264=0, 0, H264/G264/IF(H265&lt;&gt;0, H265, 100)*10000), 0)</f>
        <v>100.241854014173</v>
      </c>
      <c r="I266" s="43" t="n">
        <f aca="false">IFERROR(IF(H264=0, 0, I264/H264/IF(I265&lt;&gt;0, I265, 100)*10000), 0)</f>
        <v>100.16515781747</v>
      </c>
      <c r="J266" s="43" t="n">
        <f aca="false">IFERROR(IF(I264=0, 0, J264/I264/IF(J265&lt;&gt;0, J265, 100)*10000), 0)</f>
        <v>97.9562135725331</v>
      </c>
      <c r="K266" s="43" t="n">
        <f aca="false">IFERROR(IF(J264=0, 0, K264/J264/IF(K265&lt;&gt;0, K265, 100)*10000), 0)</f>
        <v>102.576335877863</v>
      </c>
      <c r="L266" s="43" t="n">
        <f aca="false">IFERROR(IF(K264=0, 0, L264/K264/IF(L265&lt;&gt;0, L265, 100)*10000), 0)</f>
        <v>100.722967074781</v>
      </c>
      <c r="M266" s="43" t="n">
        <f aca="false">IFERROR(IF(L264=0, 0, M264/L264/IF(M265&lt;&gt;0, M265, 100)*10000), 0)</f>
        <v>96.9507905924091</v>
      </c>
      <c r="R266" s="7"/>
      <c r="AB266" s="39" t="n">
        <v>368.99830815005</v>
      </c>
      <c r="AC266" s="39" t="n">
        <v>100.241854014173</v>
      </c>
      <c r="AD266" s="39" t="n">
        <v>100.16515781747</v>
      </c>
      <c r="AE266" s="39" t="n">
        <v>99.9721506151858</v>
      </c>
      <c r="AF266" s="39" t="n">
        <v>153.538050734312</v>
      </c>
      <c r="AG266" s="39" t="n">
        <v>65.5624568668047</v>
      </c>
    </row>
    <row r="267" customFormat="false" ht="15.75" hidden="false" customHeight="false" outlineLevel="0" collapsed="false">
      <c r="A267" s="35" t="n">
        <v>302590</v>
      </c>
      <c r="B267" s="111"/>
      <c r="C267" s="35" t="n">
        <v>100259</v>
      </c>
      <c r="D267" s="111"/>
      <c r="E267" s="105" t="s">
        <v>38</v>
      </c>
      <c r="F267" s="32"/>
      <c r="G267" s="94"/>
      <c r="H267" s="94"/>
      <c r="I267" s="94"/>
      <c r="J267" s="94"/>
      <c r="K267" s="94"/>
      <c r="L267" s="94"/>
      <c r="M267" s="94"/>
      <c r="R267" s="7"/>
      <c r="AB267" s="39"/>
      <c r="AC267" s="39"/>
      <c r="AD267" s="39"/>
      <c r="AE267" s="39"/>
      <c r="AF267" s="39"/>
      <c r="AG267" s="39"/>
    </row>
    <row r="268" customFormat="false" ht="15.75" hidden="false" customHeight="false" outlineLevel="0" collapsed="false">
      <c r="A268" s="35" t="n">
        <v>302600</v>
      </c>
      <c r="B268" s="35" t="n">
        <f aca="false">VALUE(CONCATENATE($A$2, $C$4, C268))</f>
        <v>36100260</v>
      </c>
      <c r="C268" s="35" t="n">
        <v>100260</v>
      </c>
      <c r="D268" s="35"/>
      <c r="E268" s="48" t="s">
        <v>77</v>
      </c>
      <c r="F268" s="33" t="s">
        <v>69</v>
      </c>
      <c r="G268" s="37" t="n">
        <f aca="false">SUM(G313, G358)</f>
        <v>0</v>
      </c>
      <c r="H268" s="37" t="n">
        <f aca="false">SUM(H313, H358)</f>
        <v>0</v>
      </c>
      <c r="I268" s="37" t="n">
        <f aca="false">SUM(I313, I358)</f>
        <v>0</v>
      </c>
      <c r="J268" s="37" t="n">
        <f aca="false">SUM(J313, J358)</f>
        <v>0</v>
      </c>
      <c r="K268" s="37" t="n">
        <f aca="false">SUM(K313, K358)</f>
        <v>0</v>
      </c>
      <c r="L268" s="37" t="n">
        <f aca="false">SUM(L313, L358)</f>
        <v>0</v>
      </c>
      <c r="M268" s="37" t="n">
        <f aca="false">SUM(M313, M358)</f>
        <v>0</v>
      </c>
      <c r="R268" s="7"/>
      <c r="AB268" s="39" t="n">
        <v>0</v>
      </c>
      <c r="AC268" s="39" t="n">
        <v>0</v>
      </c>
      <c r="AD268" s="39" t="n">
        <v>0</v>
      </c>
      <c r="AE268" s="39" t="n">
        <v>0</v>
      </c>
      <c r="AF268" s="39" t="n">
        <v>0</v>
      </c>
      <c r="AG268" s="39" t="n">
        <v>0</v>
      </c>
    </row>
    <row r="269" customFormat="false" ht="31.5" hidden="false" customHeight="false" outlineLevel="0" collapsed="false">
      <c r="A269" s="35" t="n">
        <v>302610</v>
      </c>
      <c r="B269" s="35" t="n">
        <f aca="false">VALUE(CONCATENATE($A$2, $C$4, C269))</f>
        <v>36100261</v>
      </c>
      <c r="C269" s="35" t="n">
        <v>100261</v>
      </c>
      <c r="D269" s="35"/>
      <c r="E269" s="48" t="s">
        <v>78</v>
      </c>
      <c r="F269" s="33" t="s">
        <v>64</v>
      </c>
      <c r="G269" s="112" t="str">
        <f aca="false">IF(AB269="", "", AB269)</f>
        <v/>
      </c>
      <c r="H269" s="112" t="str">
        <f aca="false">IF(AC269="", "", AC269)</f>
        <v/>
      </c>
      <c r="I269" s="112" t="str">
        <f aca="false">IF(AD269="", "", AD269)</f>
        <v/>
      </c>
      <c r="J269" s="112" t="n">
        <f aca="false">J402</f>
        <v>108.6</v>
      </c>
      <c r="K269" s="112" t="n">
        <f aca="false">K402</f>
        <v>107.3</v>
      </c>
      <c r="L269" s="112" t="n">
        <f aca="false">L402</f>
        <v>105.3</v>
      </c>
      <c r="M269" s="112" t="n">
        <f aca="false">M402</f>
        <v>104.4</v>
      </c>
      <c r="R269" s="7"/>
      <c r="AB269" s="39"/>
      <c r="AC269" s="39"/>
      <c r="AD269" s="39"/>
      <c r="AE269" s="39"/>
      <c r="AF269" s="39"/>
      <c r="AG269" s="39"/>
    </row>
    <row r="270" customFormat="false" ht="31.5" hidden="false" customHeight="false" outlineLevel="0" collapsed="false">
      <c r="A270" s="35" t="n">
        <v>302620</v>
      </c>
      <c r="B270" s="59" t="n">
        <f aca="false">VALUE(CONCATENATE($A$2, $C$4, C270))</f>
        <v>36100262</v>
      </c>
      <c r="C270" s="35" t="n">
        <v>100262</v>
      </c>
      <c r="D270" s="59"/>
      <c r="E270" s="113" t="s">
        <v>79</v>
      </c>
      <c r="F270" s="41" t="s">
        <v>64</v>
      </c>
      <c r="G270" s="42" t="n">
        <f aca="false">IF(AB270="", "", AB270)</f>
        <v>0</v>
      </c>
      <c r="H270" s="43" t="n">
        <f aca="false">IFERROR(IF(G268=0, 0, H268/G268/IF(H269&lt;&gt;0, H269, 100)*10000), 0)</f>
        <v>0</v>
      </c>
      <c r="I270" s="43" t="n">
        <f aca="false">IFERROR(IF(H268=0, 0, I268/H268/IF(I269&lt;&gt;0, I269, 100)*10000), 0)</f>
        <v>0</v>
      </c>
      <c r="J270" s="43" t="n">
        <f aca="false">IFERROR(IF(I268=0, 0, J268/I268/IF(J269&lt;&gt;0, J269, 100)*10000), 0)</f>
        <v>0</v>
      </c>
      <c r="K270" s="43" t="n">
        <f aca="false">IFERROR(IF(J268=0, 0, K268/J268/IF(K269&lt;&gt;0, K269, 100)*10000), 0)</f>
        <v>0</v>
      </c>
      <c r="L270" s="43" t="n">
        <f aca="false">IFERROR(IF(K268=0, 0, L268/K268/IF(L269&lt;&gt;0, L269, 100)*10000), 0)</f>
        <v>0</v>
      </c>
      <c r="M270" s="43" t="n">
        <f aca="false">IFERROR(IF(L268=0, 0, M268/L268/IF(M269&lt;&gt;0, M269, 100)*10000), 0)</f>
        <v>0</v>
      </c>
      <c r="R270" s="7"/>
      <c r="AB270" s="39" t="n">
        <v>0</v>
      </c>
      <c r="AC270" s="39" t="n">
        <v>0</v>
      </c>
      <c r="AD270" s="39" t="n">
        <v>0</v>
      </c>
      <c r="AE270" s="39" t="n">
        <v>0</v>
      </c>
      <c r="AF270" s="39" t="n">
        <v>0</v>
      </c>
      <c r="AG270" s="39" t="n">
        <v>0</v>
      </c>
    </row>
    <row r="271" customFormat="false" ht="31.5" hidden="false" customHeight="false" outlineLevel="0" collapsed="false">
      <c r="A271" s="35" t="n">
        <v>302630</v>
      </c>
      <c r="B271" s="111"/>
      <c r="C271" s="35" t="n">
        <v>100263</v>
      </c>
      <c r="D271" s="111"/>
      <c r="E271" s="105" t="s">
        <v>39</v>
      </c>
      <c r="F271" s="33"/>
      <c r="G271" s="94"/>
      <c r="H271" s="94"/>
      <c r="I271" s="94"/>
      <c r="J271" s="94"/>
      <c r="K271" s="94"/>
      <c r="L271" s="94"/>
      <c r="M271" s="94"/>
      <c r="R271" s="7"/>
      <c r="AB271" s="39"/>
      <c r="AC271" s="39"/>
      <c r="AD271" s="39"/>
      <c r="AE271" s="39"/>
      <c r="AF271" s="39"/>
      <c r="AG271" s="39"/>
    </row>
    <row r="272" customFormat="false" ht="15.75" hidden="false" customHeight="false" outlineLevel="0" collapsed="false">
      <c r="A272" s="35" t="n">
        <v>302640</v>
      </c>
      <c r="B272" s="35" t="n">
        <f aca="false">VALUE(CONCATENATE($A$2, $C$4, C272))</f>
        <v>36100264</v>
      </c>
      <c r="C272" s="35" t="n">
        <v>100264</v>
      </c>
      <c r="D272" s="35"/>
      <c r="E272" s="48" t="s">
        <v>77</v>
      </c>
      <c r="F272" s="33" t="s">
        <v>69</v>
      </c>
      <c r="G272" s="37" t="n">
        <f aca="false">SUM(G317, G362)</f>
        <v>0</v>
      </c>
      <c r="H272" s="37" t="n">
        <f aca="false">SUM(H317, H362)</f>
        <v>0</v>
      </c>
      <c r="I272" s="37" t="n">
        <f aca="false">SUM(I317, I362)</f>
        <v>0</v>
      </c>
      <c r="J272" s="37" t="n">
        <f aca="false">SUM(J317, J362)</f>
        <v>0</v>
      </c>
      <c r="K272" s="37" t="n">
        <f aca="false">SUM(K317, K362)</f>
        <v>0</v>
      </c>
      <c r="L272" s="37" t="n">
        <f aca="false">SUM(L317, L362)</f>
        <v>0</v>
      </c>
      <c r="M272" s="37" t="n">
        <f aca="false">SUM(M317, M362)</f>
        <v>0</v>
      </c>
      <c r="R272" s="7"/>
      <c r="AB272" s="39" t="n">
        <v>0</v>
      </c>
      <c r="AC272" s="39" t="n">
        <v>0</v>
      </c>
      <c r="AD272" s="39" t="n">
        <v>0</v>
      </c>
      <c r="AE272" s="39" t="n">
        <v>0</v>
      </c>
      <c r="AF272" s="39" t="n">
        <v>0</v>
      </c>
      <c r="AG272" s="39" t="n">
        <v>0</v>
      </c>
    </row>
    <row r="273" customFormat="false" ht="31.5" hidden="false" customHeight="false" outlineLevel="0" collapsed="false">
      <c r="A273" s="35" t="n">
        <v>302650</v>
      </c>
      <c r="B273" s="35" t="n">
        <f aca="false">VALUE(CONCATENATE($A$2, $C$4, C273))</f>
        <v>36100265</v>
      </c>
      <c r="C273" s="35" t="n">
        <v>100265</v>
      </c>
      <c r="D273" s="35"/>
      <c r="E273" s="48" t="s">
        <v>78</v>
      </c>
      <c r="F273" s="33" t="s">
        <v>64</v>
      </c>
      <c r="G273" s="112" t="str">
        <f aca="false">IF(AB273="", "", AB273)</f>
        <v/>
      </c>
      <c r="H273" s="112" t="str">
        <f aca="false">IF(AC273="", "", AC273)</f>
        <v/>
      </c>
      <c r="I273" s="112" t="str">
        <f aca="false">IF(AD273="", "", AD273)</f>
        <v/>
      </c>
      <c r="J273" s="112" t="n">
        <f aca="false">J401</f>
        <v>106.6</v>
      </c>
      <c r="K273" s="112" t="n">
        <f aca="false">K401</f>
        <v>104.7</v>
      </c>
      <c r="L273" s="112" t="n">
        <f aca="false">L401</f>
        <v>104</v>
      </c>
      <c r="M273" s="112" t="n">
        <f aca="false">M401</f>
        <v>104.3</v>
      </c>
      <c r="R273" s="7"/>
      <c r="AB273" s="39"/>
      <c r="AC273" s="39"/>
      <c r="AD273" s="39"/>
      <c r="AE273" s="39"/>
      <c r="AF273" s="39"/>
      <c r="AG273" s="39"/>
    </row>
    <row r="274" customFormat="false" ht="31.5" hidden="false" customHeight="false" outlineLevel="0" collapsed="false">
      <c r="A274" s="35" t="n">
        <v>302660</v>
      </c>
      <c r="B274" s="59" t="n">
        <f aca="false">VALUE(CONCATENATE($A$2, $C$4, C274))</f>
        <v>36100266</v>
      </c>
      <c r="C274" s="35" t="n">
        <v>100266</v>
      </c>
      <c r="D274" s="59"/>
      <c r="E274" s="113" t="s">
        <v>79</v>
      </c>
      <c r="F274" s="41" t="s">
        <v>64</v>
      </c>
      <c r="G274" s="42" t="n">
        <f aca="false">IF(AB274="", "", AB274)</f>
        <v>0</v>
      </c>
      <c r="H274" s="43" t="n">
        <f aca="false">IFERROR(IF(G272=0, 0, H272/G272/IF(H273&lt;&gt;0, H273, 100)*10000), 0)</f>
        <v>0</v>
      </c>
      <c r="I274" s="43" t="n">
        <f aca="false">IFERROR(IF(H272=0, 0, I272/H272/IF(I273&lt;&gt;0, I273, 100)*10000), 0)</f>
        <v>0</v>
      </c>
      <c r="J274" s="43" t="n">
        <f aca="false">IFERROR(IF(I272=0, 0, J272/I272/IF(J273&lt;&gt;0, J273, 100)*10000), 0)</f>
        <v>0</v>
      </c>
      <c r="K274" s="43" t="n">
        <f aca="false">IFERROR(IF(J272=0, 0, K272/J272/IF(K273&lt;&gt;0, K273, 100)*10000), 0)</f>
        <v>0</v>
      </c>
      <c r="L274" s="43" t="n">
        <f aca="false">IFERROR(IF(K272=0, 0, L272/K272/IF(L273&lt;&gt;0, L273, 100)*10000), 0)</f>
        <v>0</v>
      </c>
      <c r="M274" s="43" t="n">
        <f aca="false">IFERROR(IF(L272=0, 0, M272/L272/IF(M273&lt;&gt;0, M273, 100)*10000), 0)</f>
        <v>0</v>
      </c>
      <c r="R274" s="7"/>
      <c r="AB274" s="39" t="n">
        <v>0</v>
      </c>
      <c r="AC274" s="39" t="n">
        <v>0</v>
      </c>
      <c r="AD274" s="39" t="n">
        <v>0</v>
      </c>
      <c r="AE274" s="39" t="n">
        <v>0</v>
      </c>
      <c r="AF274" s="39" t="n">
        <v>0</v>
      </c>
      <c r="AG274" s="39" t="n">
        <v>0</v>
      </c>
    </row>
    <row r="275" customFormat="false" ht="31.5" hidden="false" customHeight="false" outlineLevel="0" collapsed="false">
      <c r="A275" s="35" t="n">
        <v>302670</v>
      </c>
      <c r="B275" s="111"/>
      <c r="C275" s="35" t="n">
        <v>100267</v>
      </c>
      <c r="D275" s="111"/>
      <c r="E275" s="105" t="s">
        <v>40</v>
      </c>
      <c r="F275" s="32"/>
      <c r="G275" s="94"/>
      <c r="H275" s="94"/>
      <c r="I275" s="94"/>
      <c r="J275" s="94"/>
      <c r="K275" s="94"/>
      <c r="L275" s="94"/>
      <c r="M275" s="94"/>
      <c r="R275" s="7"/>
      <c r="AB275" s="39"/>
      <c r="AC275" s="39"/>
      <c r="AD275" s="39"/>
      <c r="AE275" s="39"/>
      <c r="AF275" s="39"/>
      <c r="AG275" s="39"/>
    </row>
    <row r="276" customFormat="false" ht="15.75" hidden="false" customHeight="false" outlineLevel="0" collapsed="false">
      <c r="A276" s="35" t="n">
        <v>302680</v>
      </c>
      <c r="B276" s="35" t="n">
        <f aca="false">VALUE(CONCATENATE($A$2, $C$4, C276))</f>
        <v>36100268</v>
      </c>
      <c r="C276" s="35" t="n">
        <v>100268</v>
      </c>
      <c r="D276" s="35"/>
      <c r="E276" s="48" t="s">
        <v>77</v>
      </c>
      <c r="F276" s="33" t="s">
        <v>69</v>
      </c>
      <c r="G276" s="37" t="n">
        <f aca="false">SUM(G321, G366)</f>
        <v>98.314</v>
      </c>
      <c r="H276" s="37" t="n">
        <f aca="false">SUM(H321, H366)</f>
        <v>119.3</v>
      </c>
      <c r="I276" s="37" t="n">
        <f aca="false">SUM(I321, I366)</f>
        <v>143</v>
      </c>
      <c r="J276" s="37" t="n">
        <f aca="false">SUM(J321, J366)</f>
        <v>149.1</v>
      </c>
      <c r="K276" s="37" t="n">
        <f aca="false">SUM(K321, K366)</f>
        <v>154.1</v>
      </c>
      <c r="L276" s="37" t="n">
        <f aca="false">SUM(L321, L366)</f>
        <v>166.5</v>
      </c>
      <c r="M276" s="37" t="n">
        <f aca="false">SUM(M321, M366)</f>
        <v>175.9</v>
      </c>
      <c r="R276" s="7"/>
      <c r="AB276" s="39" t="n">
        <v>98.314</v>
      </c>
      <c r="AC276" s="39" t="n">
        <v>119.3</v>
      </c>
      <c r="AD276" s="39" t="n">
        <v>128</v>
      </c>
      <c r="AE276" s="39" t="n">
        <v>136</v>
      </c>
      <c r="AF276" s="39" t="n">
        <v>128.8</v>
      </c>
      <c r="AG276" s="39" t="n">
        <v>154.1</v>
      </c>
    </row>
    <row r="277" customFormat="false" ht="31.5" hidden="false" customHeight="false" outlineLevel="0" collapsed="false">
      <c r="A277" s="35" t="n">
        <v>302690</v>
      </c>
      <c r="B277" s="35" t="n">
        <f aca="false">VALUE(CONCATENATE($A$2, $C$4, C277))</f>
        <v>36100269</v>
      </c>
      <c r="C277" s="35" t="n">
        <v>100269</v>
      </c>
      <c r="D277" s="35"/>
      <c r="E277" s="48" t="s">
        <v>78</v>
      </c>
      <c r="F277" s="33" t="s">
        <v>64</v>
      </c>
      <c r="G277" s="112" t="n">
        <f aca="false">IF(AB277="", "", AB277)</f>
        <v>106.9</v>
      </c>
      <c r="H277" s="112" t="n">
        <f aca="false">IF(AC277="", "", AC277)</f>
        <v>106.9</v>
      </c>
      <c r="I277" s="112" t="n">
        <f aca="false">IF(AD277="", "", AD277)</f>
        <v>107.1</v>
      </c>
      <c r="J277" s="112" t="n">
        <f aca="false">J403</f>
        <v>107.3</v>
      </c>
      <c r="K277" s="112" t="n">
        <f aca="false">K403</f>
        <v>104.3</v>
      </c>
      <c r="L277" s="112" t="n">
        <f aca="false">L403</f>
        <v>104.2</v>
      </c>
      <c r="M277" s="112" t="n">
        <f aca="false">M403</f>
        <v>104.1</v>
      </c>
      <c r="R277" s="7"/>
      <c r="AB277" s="39" t="n">
        <v>106.9</v>
      </c>
      <c r="AC277" s="39" t="n">
        <v>106.9</v>
      </c>
      <c r="AD277" s="39" t="n">
        <v>107.1</v>
      </c>
      <c r="AE277" s="39" t="n">
        <v>106.9</v>
      </c>
      <c r="AF277" s="39" t="n">
        <v>107.1</v>
      </c>
      <c r="AG277" s="39" t="n">
        <v>107.2</v>
      </c>
    </row>
    <row r="278" customFormat="false" ht="31.5" hidden="false" customHeight="false" outlineLevel="0" collapsed="false">
      <c r="A278" s="35" t="n">
        <v>302700</v>
      </c>
      <c r="B278" s="59" t="n">
        <f aca="false">VALUE(CONCATENATE($A$2, $C$4, C278))</f>
        <v>36100270</v>
      </c>
      <c r="C278" s="35" t="n">
        <v>100270</v>
      </c>
      <c r="D278" s="59"/>
      <c r="E278" s="113" t="s">
        <v>79</v>
      </c>
      <c r="F278" s="41" t="s">
        <v>64</v>
      </c>
      <c r="G278" s="42" t="n">
        <f aca="false">IF(AB278="", "", AB278)</f>
        <v>0</v>
      </c>
      <c r="H278" s="43" t="n">
        <f aca="false">IFERROR(IF(G276=0, 0, H276/G276/IF(H277&lt;&gt;0, H277, 100)*10000), 0)</f>
        <v>113.513462801353</v>
      </c>
      <c r="I278" s="43" t="n">
        <f aca="false">IFERROR(IF(H276=0, 0, I276/H276/IF(I277&lt;&gt;0, I277, 100)*10000), 0)</f>
        <v>111.919593207498</v>
      </c>
      <c r="J278" s="43" t="n">
        <f aca="false">IFERROR(IF(I276=0, 0, J276/I276/IF(J277&lt;&gt;0, J277, 100)*10000), 0)</f>
        <v>97.1721661376834</v>
      </c>
      <c r="K278" s="43" t="n">
        <f aca="false">IFERROR(IF(J276=0, 0, K276/J276/IF(K277&lt;&gt;0, K277, 100)*10000), 0)</f>
        <v>99.0924775241414</v>
      </c>
      <c r="L278" s="43" t="n">
        <f aca="false">IFERROR(IF(K276=0, 0, L276/K276/IF(L277&lt;&gt;0, L277, 100)*10000), 0)</f>
        <v>103.691672655665</v>
      </c>
      <c r="M278" s="43" t="n">
        <f aca="false">IFERROR(IF(L276=0, 0, M276/L276/IF(M277&lt;&gt;0, M277, 100)*10000), 0)</f>
        <v>101.484770072666</v>
      </c>
      <c r="R278" s="7"/>
      <c r="AB278" s="39" t="n">
        <v>0</v>
      </c>
      <c r="AC278" s="39" t="n">
        <v>113.513462801353</v>
      </c>
      <c r="AD278" s="39" t="n">
        <v>100.17977573818</v>
      </c>
      <c r="AE278" s="39" t="n">
        <v>99.3919550982226</v>
      </c>
      <c r="AF278" s="39" t="n">
        <v>88.4275278738947</v>
      </c>
      <c r="AG278" s="39" t="n">
        <v>111.607142857143</v>
      </c>
    </row>
    <row r="279" customFormat="false" ht="31.5" hidden="false" customHeight="false" outlineLevel="0" collapsed="false">
      <c r="A279" s="35" t="n">
        <v>302710</v>
      </c>
      <c r="B279" s="111"/>
      <c r="C279" s="35" t="n">
        <v>100271</v>
      </c>
      <c r="D279" s="111"/>
      <c r="E279" s="105" t="s">
        <v>41</v>
      </c>
      <c r="F279" s="80"/>
      <c r="G279" s="94"/>
      <c r="H279" s="94"/>
      <c r="I279" s="94"/>
      <c r="J279" s="94"/>
      <c r="K279" s="94"/>
      <c r="L279" s="94"/>
      <c r="M279" s="94"/>
      <c r="R279" s="7"/>
      <c r="AB279" s="39"/>
      <c r="AC279" s="39"/>
      <c r="AD279" s="39"/>
      <c r="AE279" s="39"/>
      <c r="AF279" s="39"/>
      <c r="AG279" s="39"/>
    </row>
    <row r="280" customFormat="false" ht="15.75" hidden="false" customHeight="false" outlineLevel="0" collapsed="false">
      <c r="A280" s="35" t="n">
        <v>302720</v>
      </c>
      <c r="B280" s="35" t="n">
        <f aca="false">VALUE(CONCATENATE($A$2, $C$4, C280))</f>
        <v>36100272</v>
      </c>
      <c r="C280" s="35" t="n">
        <v>100272</v>
      </c>
      <c r="D280" s="35"/>
      <c r="E280" s="48" t="s">
        <v>77</v>
      </c>
      <c r="F280" s="33" t="s">
        <v>69</v>
      </c>
      <c r="G280" s="37" t="n">
        <f aca="false">SUM(G325, G370)</f>
        <v>0</v>
      </c>
      <c r="H280" s="37" t="n">
        <f aca="false">SUM(H325, H370)</f>
        <v>0</v>
      </c>
      <c r="I280" s="37" t="n">
        <f aca="false">SUM(I325, I370)</f>
        <v>0</v>
      </c>
      <c r="J280" s="37" t="n">
        <f aca="false">SUM(J325, J370)</f>
        <v>0</v>
      </c>
      <c r="K280" s="37" t="n">
        <f aca="false">SUM(K325, K370)</f>
        <v>0</v>
      </c>
      <c r="L280" s="37" t="n">
        <f aca="false">SUM(L325, L370)</f>
        <v>0</v>
      </c>
      <c r="M280" s="37" t="n">
        <f aca="false">SUM(M325, M370)</f>
        <v>0</v>
      </c>
      <c r="R280" s="7"/>
      <c r="AB280" s="39" t="n">
        <v>0</v>
      </c>
      <c r="AC280" s="39" t="n">
        <v>0</v>
      </c>
      <c r="AD280" s="39" t="n">
        <v>0</v>
      </c>
      <c r="AE280" s="39" t="n">
        <v>0</v>
      </c>
      <c r="AF280" s="39" t="n">
        <v>0</v>
      </c>
      <c r="AG280" s="39" t="n">
        <v>0</v>
      </c>
    </row>
    <row r="281" customFormat="false" ht="31.5" hidden="false" customHeight="false" outlineLevel="0" collapsed="false">
      <c r="A281" s="35" t="n">
        <v>302730</v>
      </c>
      <c r="B281" s="35" t="n">
        <f aca="false">VALUE(CONCATENATE($A$2, $C$4, C281))</f>
        <v>36100273</v>
      </c>
      <c r="C281" s="35" t="n">
        <v>100273</v>
      </c>
      <c r="D281" s="35"/>
      <c r="E281" s="48" t="s">
        <v>78</v>
      </c>
      <c r="F281" s="33" t="s">
        <v>64</v>
      </c>
      <c r="G281" s="112" t="n">
        <f aca="false">IF(AB281="", "", AB281)</f>
        <v>0</v>
      </c>
      <c r="H281" s="112" t="str">
        <f aca="false">IF(AC281="", "", AC281)</f>
        <v/>
      </c>
      <c r="I281" s="112" t="str">
        <f aca="false">IF(AD281="", "", AD281)</f>
        <v/>
      </c>
      <c r="J281" s="112" t="n">
        <f aca="false">J398</f>
        <v>108.4</v>
      </c>
      <c r="K281" s="112" t="n">
        <f aca="false">K398</f>
        <v>107.3</v>
      </c>
      <c r="L281" s="112" t="n">
        <f aca="false">L398</f>
        <v>105.3</v>
      </c>
      <c r="M281" s="112" t="n">
        <f aca="false">M398</f>
        <v>104.4</v>
      </c>
      <c r="R281" s="7"/>
      <c r="AB281" s="39" t="n">
        <v>0</v>
      </c>
      <c r="AC281" s="39"/>
      <c r="AD281" s="39"/>
      <c r="AE281" s="39"/>
      <c r="AF281" s="39"/>
      <c r="AG281" s="39"/>
    </row>
    <row r="282" customFormat="false" ht="31.5" hidden="false" customHeight="false" outlineLevel="0" collapsed="false">
      <c r="A282" s="35" t="n">
        <v>302740</v>
      </c>
      <c r="B282" s="59" t="n">
        <f aca="false">VALUE(CONCATENATE($A$2, $C$4, C282))</f>
        <v>36100274</v>
      </c>
      <c r="C282" s="35" t="n">
        <v>100274</v>
      </c>
      <c r="D282" s="59"/>
      <c r="E282" s="113" t="s">
        <v>79</v>
      </c>
      <c r="F282" s="41" t="s">
        <v>64</v>
      </c>
      <c r="G282" s="42" t="n">
        <f aca="false">IF(AB282="", "", AB282)</f>
        <v>0</v>
      </c>
      <c r="H282" s="43" t="n">
        <f aca="false">IFERROR(IF(G280=0, 0, H280/G280/IF(H281&lt;&gt;0, H281, 100)*10000), 0)</f>
        <v>0</v>
      </c>
      <c r="I282" s="43" t="n">
        <f aca="false">IFERROR(IF(H280=0, 0, I280/H280/IF(I281&lt;&gt;0, I281, 100)*10000), 0)</f>
        <v>0</v>
      </c>
      <c r="J282" s="43" t="n">
        <f aca="false">IFERROR(IF(I280=0, 0, J280/I280/IF(J281&lt;&gt;0, J281, 100)*10000), 0)</f>
        <v>0</v>
      </c>
      <c r="K282" s="43" t="n">
        <f aca="false">IFERROR(IF(J280=0, 0, K280/J280/IF(K281&lt;&gt;0, K281, 100)*10000), 0)</f>
        <v>0</v>
      </c>
      <c r="L282" s="43" t="n">
        <f aca="false">IFERROR(IF(K280=0, 0, L280/K280/IF(L281&lt;&gt;0, L281, 100)*10000), 0)</f>
        <v>0</v>
      </c>
      <c r="M282" s="43" t="n">
        <f aca="false">IFERROR(IF(L280=0, 0, M280/L280/IF(M281&lt;&gt;0, M281, 100)*10000), 0)</f>
        <v>0</v>
      </c>
      <c r="R282" s="7"/>
      <c r="AB282" s="39" t="n">
        <v>0</v>
      </c>
      <c r="AC282" s="39" t="n">
        <v>0</v>
      </c>
      <c r="AD282" s="39" t="n">
        <v>0</v>
      </c>
      <c r="AE282" s="39" t="n">
        <v>0</v>
      </c>
      <c r="AF282" s="39" t="n">
        <v>0</v>
      </c>
      <c r="AG282" s="39" t="n">
        <v>0</v>
      </c>
    </row>
    <row r="283" customFormat="false" ht="15.75" hidden="false" customHeight="false" outlineLevel="0" collapsed="false">
      <c r="A283" s="35" t="n">
        <v>302750</v>
      </c>
      <c r="B283" s="111"/>
      <c r="C283" s="35" t="n">
        <v>100275</v>
      </c>
      <c r="D283" s="111"/>
      <c r="E283" s="36" t="s">
        <v>42</v>
      </c>
      <c r="F283" s="32"/>
      <c r="G283" s="94"/>
      <c r="H283" s="94"/>
      <c r="I283" s="94"/>
      <c r="J283" s="94"/>
      <c r="K283" s="94"/>
      <c r="L283" s="94"/>
      <c r="M283" s="94"/>
      <c r="R283" s="7"/>
      <c r="AB283" s="39"/>
      <c r="AC283" s="39"/>
      <c r="AD283" s="39"/>
      <c r="AE283" s="39"/>
      <c r="AF283" s="39"/>
      <c r="AG283" s="39"/>
    </row>
    <row r="284" customFormat="false" ht="15.75" hidden="false" customHeight="false" outlineLevel="0" collapsed="false">
      <c r="A284" s="35" t="n">
        <v>302760</v>
      </c>
      <c r="B284" s="35" t="n">
        <f aca="false">VALUE(CONCATENATE($A$2, $C$4, C284))</f>
        <v>36100276</v>
      </c>
      <c r="C284" s="35" t="n">
        <v>100276</v>
      </c>
      <c r="D284" s="35"/>
      <c r="E284" s="48" t="s">
        <v>77</v>
      </c>
      <c r="F284" s="33" t="s">
        <v>69</v>
      </c>
      <c r="G284" s="37" t="n">
        <f aca="false">SUM(G329, G374)</f>
        <v>139.45</v>
      </c>
      <c r="H284" s="37" t="n">
        <f aca="false">SUM(H329, H374)</f>
        <v>166.3</v>
      </c>
      <c r="I284" s="37" t="n">
        <f aca="false">SUM(I329, I374)</f>
        <v>179.9</v>
      </c>
      <c r="J284" s="37" t="n">
        <f aca="false">SUM(J329, J374)</f>
        <v>199</v>
      </c>
      <c r="K284" s="37" t="n">
        <f aca="false">SUM(K329, K374)</f>
        <v>215.4</v>
      </c>
      <c r="L284" s="37" t="n">
        <f aca="false">SUM(L329, L374)</f>
        <v>228.3</v>
      </c>
      <c r="M284" s="37" t="n">
        <f aca="false">SUM(M329, M374)</f>
        <v>241</v>
      </c>
      <c r="R284" s="7"/>
      <c r="AB284" s="39" t="n">
        <v>139.45</v>
      </c>
      <c r="AC284" s="39" t="n">
        <v>166.3</v>
      </c>
      <c r="AD284" s="39" t="n">
        <v>179.9</v>
      </c>
      <c r="AE284" s="39" t="n">
        <v>196.1</v>
      </c>
      <c r="AF284" s="39" t="n">
        <v>212.4</v>
      </c>
      <c r="AG284" s="39" t="n">
        <v>230.3</v>
      </c>
    </row>
    <row r="285" customFormat="false" ht="31.5" hidden="false" customHeight="false" outlineLevel="0" collapsed="false">
      <c r="A285" s="35" t="n">
        <v>302770</v>
      </c>
      <c r="B285" s="35" t="n">
        <f aca="false">VALUE(CONCATENATE($A$2, $C$4, C285))</f>
        <v>36100277</v>
      </c>
      <c r="C285" s="35" t="n">
        <v>100277</v>
      </c>
      <c r="D285" s="35"/>
      <c r="E285" s="48" t="s">
        <v>78</v>
      </c>
      <c r="F285" s="33" t="s">
        <v>64</v>
      </c>
      <c r="G285" s="112" t="n">
        <f aca="false">IF(AB285="", "", AB285)</f>
        <v>109.2</v>
      </c>
      <c r="H285" s="112" t="n">
        <f aca="false">IF(AC285="", "", AC285)</f>
        <v>109.1</v>
      </c>
      <c r="I285" s="112" t="n">
        <f aca="false">IF(AD285="", "", AD285)</f>
        <v>108.9</v>
      </c>
      <c r="J285" s="112" t="n">
        <f aca="false">J404</f>
        <v>106.6</v>
      </c>
      <c r="K285" s="112" t="n">
        <f aca="false">K404</f>
        <v>104.7</v>
      </c>
      <c r="L285" s="112" t="n">
        <f aca="false">L404</f>
        <v>104</v>
      </c>
      <c r="M285" s="112" t="n">
        <f aca="false">M404</f>
        <v>104.3</v>
      </c>
      <c r="R285" s="7"/>
      <c r="AB285" s="39" t="n">
        <v>109.2</v>
      </c>
      <c r="AC285" s="39" t="n">
        <v>109.1</v>
      </c>
      <c r="AD285" s="39" t="n">
        <v>108.9</v>
      </c>
      <c r="AE285" s="39" t="n">
        <v>108.9</v>
      </c>
      <c r="AF285" s="39" t="n">
        <v>108.9</v>
      </c>
      <c r="AG285" s="39" t="n">
        <v>109</v>
      </c>
    </row>
    <row r="286" customFormat="false" ht="31.5" hidden="false" customHeight="false" outlineLevel="0" collapsed="false">
      <c r="A286" s="35" t="n">
        <v>302780</v>
      </c>
      <c r="B286" s="59" t="n">
        <f aca="false">VALUE(CONCATENATE($A$2, $C$4, C286))</f>
        <v>36100278</v>
      </c>
      <c r="C286" s="35" t="n">
        <v>100278</v>
      </c>
      <c r="D286" s="59"/>
      <c r="E286" s="113" t="s">
        <v>79</v>
      </c>
      <c r="F286" s="41" t="s">
        <v>64</v>
      </c>
      <c r="G286" s="42" t="n">
        <f aca="false">IF(AB286="", "", AB286)</f>
        <v>0</v>
      </c>
      <c r="H286" s="43" t="n">
        <f aca="false">IFERROR(IF(G284=0, 0, H284/G284/IF(H285&lt;&gt;0, H285, 100)*10000), 0)</f>
        <v>109.307252960186</v>
      </c>
      <c r="I286" s="43" t="n">
        <f aca="false">IFERROR(IF(H284=0, 0, I284/H284/IF(I285&lt;&gt;0, I285, 100)*10000), 0)</f>
        <v>99.3369986974098</v>
      </c>
      <c r="J286" s="43" t="n">
        <f aca="false">IFERROR(IF(I284=0, 0, J284/I284/IF(J285&lt;&gt;0, J285, 100)*10000), 0)</f>
        <v>103.768301547556</v>
      </c>
      <c r="K286" s="43" t="n">
        <f aca="false">IFERROR(IF(J284=0, 0, K284/J284/IF(K285&lt;&gt;0, K285, 100)*10000), 0)</f>
        <v>103.382240716476</v>
      </c>
      <c r="L286" s="43" t="n">
        <f aca="false">IFERROR(IF(K284=0, 0, L284/K284/IF(L285&lt;&gt;0, L285, 100)*10000), 0)</f>
        <v>101.912363402614</v>
      </c>
      <c r="M286" s="43" t="n">
        <f aca="false">IFERROR(IF(L284=0, 0, M284/L284/IF(M285&lt;&gt;0, M285, 100)*10000), 0)</f>
        <v>101.210791842158</v>
      </c>
      <c r="R286" s="7"/>
      <c r="AB286" s="39" t="n">
        <v>0</v>
      </c>
      <c r="AC286" s="39" t="n">
        <v>109.307252960186</v>
      </c>
      <c r="AD286" s="39" t="n">
        <v>99.3369986974098</v>
      </c>
      <c r="AE286" s="39" t="n">
        <v>100.09642128496</v>
      </c>
      <c r="AF286" s="39" t="n">
        <v>99.4601337654511</v>
      </c>
      <c r="AG286" s="39" t="n">
        <v>99.4747663228459</v>
      </c>
    </row>
    <row r="287" customFormat="false" ht="15.75" hidden="false" customHeight="false" outlineLevel="0" collapsed="false">
      <c r="A287" s="35" t="n">
        <v>302790</v>
      </c>
      <c r="B287" s="111"/>
      <c r="C287" s="35" t="n">
        <v>100279</v>
      </c>
      <c r="D287" s="111"/>
      <c r="E287" s="48"/>
      <c r="F287" s="33"/>
      <c r="G287" s="49"/>
      <c r="H287" s="94"/>
      <c r="I287" s="94"/>
      <c r="J287" s="94"/>
      <c r="K287" s="94"/>
      <c r="L287" s="94"/>
      <c r="M287" s="94"/>
      <c r="R287" s="7"/>
      <c r="AB287" s="39"/>
      <c r="AC287" s="39"/>
      <c r="AD287" s="39"/>
      <c r="AE287" s="39"/>
      <c r="AF287" s="39"/>
      <c r="AG287" s="39"/>
    </row>
    <row r="288" customFormat="false" ht="26.85" hidden="false" customHeight="false" outlineLevel="0" collapsed="false">
      <c r="A288" s="35" t="n">
        <v>302800</v>
      </c>
      <c r="B288" s="35" t="n">
        <f aca="false">VALUE(CONCATENATE($A$2, $C$4, C288))</f>
        <v>36100280</v>
      </c>
      <c r="C288" s="35" t="n">
        <v>100280</v>
      </c>
      <c r="D288" s="35"/>
      <c r="E288" s="88" t="s">
        <v>97</v>
      </c>
      <c r="F288" s="55" t="s">
        <v>69</v>
      </c>
      <c r="G288" s="74" t="n">
        <f aca="false">ROUND(SUM(G293, G297, G301, G305, G309, G313, G317, G321, G325, G329), 1)</f>
        <v>342.9</v>
      </c>
      <c r="H288" s="74" t="n">
        <f aca="false">ROUND(SUM(H293, H297, H301, H305, H309, H313, H317, H321, H325, H329), 1)</f>
        <v>428.7</v>
      </c>
      <c r="I288" s="74" t="n">
        <v>547.2</v>
      </c>
      <c r="J288" s="74" t="n">
        <v>584.4</v>
      </c>
      <c r="K288" s="74" t="n">
        <v>629.4</v>
      </c>
      <c r="L288" s="74" t="n">
        <v>658.4</v>
      </c>
      <c r="M288" s="74" t="n">
        <v>684.7</v>
      </c>
      <c r="R288" s="7"/>
      <c r="AB288" s="39" t="n">
        <v>342.884</v>
      </c>
      <c r="AC288" s="39" t="n">
        <v>428.7</v>
      </c>
      <c r="AD288" s="39" t="n">
        <v>457</v>
      </c>
      <c r="AE288" s="39" t="n">
        <v>487.2</v>
      </c>
      <c r="AF288" s="39" t="n">
        <v>518.4</v>
      </c>
      <c r="AG288" s="39" t="n">
        <v>552.1</v>
      </c>
    </row>
    <row r="289" customFormat="false" ht="31.5" hidden="false" customHeight="true" outlineLevel="0" collapsed="false">
      <c r="A289" s="35" t="n">
        <v>302810</v>
      </c>
      <c r="B289" s="35" t="n">
        <f aca="false">VALUE(CONCATENATE($A$2, $C$4, C289))</f>
        <v>36100281</v>
      </c>
      <c r="C289" s="35" t="n">
        <v>100281</v>
      </c>
      <c r="D289" s="35"/>
      <c r="E289" s="61" t="s">
        <v>78</v>
      </c>
      <c r="F289" s="55" t="s">
        <v>64</v>
      </c>
      <c r="G289" s="115" t="n">
        <f aca="false">SUM(IFERROR(G293/G288*IF(G294&lt;&gt;0, G294, 100), 0), IFERROR(G297/G288*IF(G298&lt;&gt;0, G298, 100), 0), IFERROR(G301/G288*IF(G302&lt;&gt;0, G302, 100), 0), IFERROR(G305/G288*IF(G306&lt;&gt;0, G306, 100), 0), IFERROR(G309/G288*IF(G310&lt;&gt;0, G310, 100), 0), IFERROR(G313/G288*IF(G314&lt;&gt;0, G314, 100), 0), IFERROR(G317/G288*IF(G318&lt;&gt;0, G318, 100), 0), IFERROR(G321/G288*IF(G322&lt;&gt;0, G322, 100), 0), IFERROR(G325/G288*IF(G326&lt;&gt;0, G326, 100), 0), IFERROR(G329/G288*IF(G330&lt;&gt;0, G330, 100), 0), 0)</f>
        <v>103.560818314377</v>
      </c>
      <c r="H289" s="115" t="n">
        <f aca="false">SUM(IFERROR(H293/H288*IF(H294&lt;&gt;0, H294, 100), 0), IFERROR(H297/H288*IF(H298&lt;&gt;0, H298, 100), 0), IFERROR(H301/H288*IF(H302&lt;&gt;0, H302, 100), 0), IFERROR(H305/H288*IF(H306&lt;&gt;0, H306, 100), 0), IFERROR(H309/H288*IF(H310&lt;&gt;0, H310, 100), 0), IFERROR(H313/H288*IF(H314&lt;&gt;0, H314, 100), 0), IFERROR(H317/H288*IF(H318&lt;&gt;0, H318, 100), 0), IFERROR(H321/H288*IF(H322&lt;&gt;0, H322, 100), 0), IFERROR(H325/H288*IF(H326&lt;&gt;0, H326, 100), 0), IFERROR(H329/H288*IF(H330&lt;&gt;0, H330, 100), 0), 0)</f>
        <v>106.812013062748</v>
      </c>
      <c r="I289" s="115" t="n">
        <f aca="false">SUM(IFERROR(I293/I288*IF(I294&lt;&gt;0, I294, 100), 0), IFERROR(I297/I288*IF(I298&lt;&gt;0, I298, 100), 0), IFERROR(I301/I288*IF(I302&lt;&gt;0, I302, 100), 0), IFERROR(I305/I288*IF(I306&lt;&gt;0, I306, 100), 0), IFERROR(I309/I288*IF(I310&lt;&gt;0, I310, 100), 0), IFERROR(I313/I288*IF(I314&lt;&gt;0, I314, 100), 0), IFERROR(I317/I288*IF(I318&lt;&gt;0, I318, 100), 0), IFERROR(I321/I288*IF(I322&lt;&gt;0, I322, 100), 0), IFERROR(I325/I288*IF(I326&lt;&gt;0, I326, 100), 0), IFERROR(I329/I288*IF(I330&lt;&gt;0, I330, 100), 0), 0)</f>
        <v>106.393274853801</v>
      </c>
      <c r="J289" s="115" t="n">
        <f aca="false">SUM(IFERROR(J293/J288*IF(J294&lt;&gt;0, J294, 100), 0), IFERROR(J297/J288*IF(J298&lt;&gt;0, J298, 100), 0), IFERROR(J301/J288*IF(J302&lt;&gt;0, J302, 100), 0), IFERROR(J305/J288*IF(J306&lt;&gt;0, J306, 100), 0), IFERROR(J309/J288*IF(J310&lt;&gt;0, J310, 100), 0), IFERROR(J313/J288*IF(J314&lt;&gt;0, J314, 100), 0), IFERROR(J317/J288*IF(J318&lt;&gt;0, J318, 100), 0), IFERROR(J321/J288*IF(J322&lt;&gt;0, J322, 100), 0), IFERROR(J325/J288*IF(J326&lt;&gt;0, J326, 100), 0), IFERROR(J329/J288*IF(J330&lt;&gt;0, J330, 100), 0), 0)</f>
        <v>107.932032854209</v>
      </c>
      <c r="K289" s="115" t="n">
        <f aca="false">SUM(IFERROR(K293/K288*IF(K294&lt;&gt;0, K294, 100), 0), IFERROR(K297/K288*IF(K298&lt;&gt;0, K298, 100), 0), IFERROR(K301/K288*IF(K302&lt;&gt;0, K302, 100), 0), IFERROR(K305/K288*IF(K306&lt;&gt;0, K306, 100), 0), IFERROR(K309/K288*IF(K310&lt;&gt;0, K310, 100), 0), IFERROR(K313/K288*IF(K314&lt;&gt;0, K314, 100), 0), IFERROR(K317/K288*IF(K318&lt;&gt;0, K318, 100), 0), IFERROR(K321/K288*IF(K322&lt;&gt;0, K322, 100), 0), IFERROR(K325/K288*IF(K326&lt;&gt;0, K326, 100), 0), IFERROR(K329/K288*IF(K330&lt;&gt;0, K330, 100), 0), 0)</f>
        <v>104.570336828726</v>
      </c>
      <c r="L289" s="115" t="n">
        <f aca="false">SUM(IFERROR(L293/L288*IF(L294&lt;&gt;0, L294, 100), 0), IFERROR(L297/L288*IF(L298&lt;&gt;0, L298, 100), 0), IFERROR(L301/L288*IF(L302&lt;&gt;0, L302, 100), 0), IFERROR(L305/L288*IF(L306&lt;&gt;0, L306, 100), 0), IFERROR(L309/L288*IF(L310&lt;&gt;0, L310, 100), 0), IFERROR(L313/L288*IF(L314&lt;&gt;0, L314, 100), 0), IFERROR(L317/L288*IF(L318&lt;&gt;0, L318, 100), 0), IFERROR(L321/L288*IF(L322&lt;&gt;0, L322, 100), 0), IFERROR(L325/L288*IF(L326&lt;&gt;0, L326, 100), 0), IFERROR(L329/L288*IF(L330&lt;&gt;0, L330, 100), 0), 0)</f>
        <v>103.975288578372</v>
      </c>
      <c r="M289" s="115" t="n">
        <f aca="false">SUM(IFERROR(M293/M288*IF(M294&lt;&gt;0, M294, 100), 0), IFERROR(M297/M288*IF(M298&lt;&gt;0, M298, 100), 0), IFERROR(M301/M288*IF(M302&lt;&gt;0, M302, 100), 0), IFERROR(M305/M288*IF(M306&lt;&gt;0, M306, 100), 0), IFERROR(M309/M288*IF(M310&lt;&gt;0, M310, 100), 0), IFERROR(M313/M288*IF(M314&lt;&gt;0, M314, 100), 0), IFERROR(M317/M288*IF(M318&lt;&gt;0, M318, 100), 0), IFERROR(M321/M288*IF(M322&lt;&gt;0, M322, 100), 0), IFERROR(M325/M288*IF(M326&lt;&gt;0, M326, 100), 0), IFERROR(M329/M288*IF(M330&lt;&gt;0, M330, 100), 0), 0)</f>
        <v>103.984095224186</v>
      </c>
      <c r="R289" s="116" t="s">
        <v>98</v>
      </c>
      <c r="S289" s="116"/>
      <c r="T289" s="116"/>
      <c r="U289" s="116"/>
      <c r="V289" s="116"/>
      <c r="W289" s="116"/>
      <c r="X289" s="116"/>
      <c r="Y289" s="116"/>
      <c r="Z289" s="116"/>
      <c r="AA289" s="117"/>
      <c r="AB289" s="39" t="n">
        <v>103.565650774023</v>
      </c>
      <c r="AC289" s="39" t="n">
        <v>106.812013062748</v>
      </c>
      <c r="AD289" s="39" t="n">
        <v>106.846170678337</v>
      </c>
      <c r="AE289" s="39" t="n">
        <v>106.739757799672</v>
      </c>
      <c r="AF289" s="39" t="n">
        <v>106.790972222222</v>
      </c>
      <c r="AG289" s="39" t="n">
        <v>106.96401014309</v>
      </c>
    </row>
    <row r="290" customFormat="false" ht="31.5" hidden="false" customHeight="false" outlineLevel="0" collapsed="false">
      <c r="A290" s="35" t="n">
        <v>302820</v>
      </c>
      <c r="B290" s="59" t="n">
        <f aca="false">VALUE(CONCATENATE($A$2, $C$4, C290))</f>
        <v>36100282</v>
      </c>
      <c r="C290" s="35" t="n">
        <v>100282</v>
      </c>
      <c r="D290" s="59"/>
      <c r="E290" s="118" t="s">
        <v>79</v>
      </c>
      <c r="F290" s="100" t="s">
        <v>64</v>
      </c>
      <c r="G290" s="42" t="n">
        <f aca="false">IF(AB290="", "", AB290)</f>
        <v>365.288115228362</v>
      </c>
      <c r="H290" s="43" t="n">
        <f aca="false">IFERROR(IF(G288=0, 0, H288/G288/IF(H289&lt;&gt;0, H289, 100)*10000), 0)</f>
        <v>117.048512317169</v>
      </c>
      <c r="I290" s="43" t="n">
        <f aca="false">IFERROR(IF(H288=0, 0, I288/H288/IF(I289&lt;&gt;0, I289, 100)*10000), 0)</f>
        <v>119.97159375266</v>
      </c>
      <c r="J290" s="43" t="n">
        <f aca="false">IFERROR(IF(I288=0, 0, J288/I288/IF(J289&lt;&gt;0, J289, 100)*10000), 0)</f>
        <v>98.9495359160836</v>
      </c>
      <c r="K290" s="43" t="n">
        <f aca="false">IFERROR(IF(J288=0, 0, K288/J288/IF(K289&lt;&gt;0, K289, 100)*10000), 0)</f>
        <v>102.993074905372</v>
      </c>
      <c r="L290" s="43" t="n">
        <f aca="false">IFERROR(IF(K288=0, 0, L288/K288/IF(L289&lt;&gt;0, L289, 100)*10000), 0)</f>
        <v>100.608100432762</v>
      </c>
      <c r="M290" s="43" t="n">
        <f aca="false">IFERROR(IF(L288=0, 0, M288/L288/IF(M289&lt;&gt;0, M289, 100)*10000), 0)</f>
        <v>100.010037087944</v>
      </c>
      <c r="R290" s="7"/>
      <c r="AB290" s="39" t="n">
        <v>365.288115228362</v>
      </c>
      <c r="AC290" s="39" t="n">
        <v>117.053974153233</v>
      </c>
      <c r="AD290" s="39" t="n">
        <v>99.7708689517578</v>
      </c>
      <c r="AE290" s="39" t="n">
        <v>99.876856848926</v>
      </c>
      <c r="AF290" s="39" t="n">
        <v>99.6375804738276</v>
      </c>
      <c r="AG290" s="39" t="n">
        <v>99.5669211190455</v>
      </c>
    </row>
    <row r="291" customFormat="false" ht="78.75" hidden="false" customHeight="false" outlineLevel="0" collapsed="false">
      <c r="A291" s="35" t="n">
        <v>302830</v>
      </c>
      <c r="B291" s="44"/>
      <c r="C291" s="35" t="n">
        <v>100283</v>
      </c>
      <c r="D291" s="44"/>
      <c r="E291" s="132" t="s">
        <v>99</v>
      </c>
      <c r="F291" s="55"/>
      <c r="G291" s="91" t="n">
        <f aca="false">ROUND(G288-SUM(G293, G297, G301, G305, G309, G313, G317, G321, G325, G329), 1)</f>
        <v>0</v>
      </c>
      <c r="H291" s="91" t="n">
        <f aca="false">ROUND(H288-SUM(H293, H297, H301, H305, H309, H313, H317, H321, H325, H329), 1)</f>
        <v>0</v>
      </c>
      <c r="I291" s="91" t="n">
        <f aca="false">ROUND(I288-SUM(I293, I297, I301, I305, I309, I313, I317, I321, I325, I329), 1)</f>
        <v>0</v>
      </c>
      <c r="J291" s="91" t="n">
        <f aca="false">ROUND(J288-SUM(J293, J297, J301, J305, J309, J313, J317, J321, J325, J329), 1)</f>
        <v>0</v>
      </c>
      <c r="K291" s="91" t="n">
        <f aca="false">ROUND(K288-SUM(K293, K297, K301, K305, K309, K313, K317, K321, K325, K329), 1)</f>
        <v>0</v>
      </c>
      <c r="L291" s="91" t="n">
        <f aca="false">ROUND(L288-SUM(L293, L297, L301, L305, L309, L313, L317, L321, L325, L329), 1)</f>
        <v>0</v>
      </c>
      <c r="M291" s="91" t="n">
        <f aca="false">ROUND(M288-SUM(M293, M297, M301, M305, M309, M313, M317, M321, M325, M329), 1)</f>
        <v>0</v>
      </c>
      <c r="R291" s="119" t="s">
        <v>100</v>
      </c>
      <c r="AB291" s="39"/>
      <c r="AC291" s="39"/>
      <c r="AD291" s="39"/>
      <c r="AE291" s="39"/>
      <c r="AF291" s="39"/>
      <c r="AG291" s="39"/>
    </row>
    <row r="292" customFormat="false" ht="15.75" hidden="false" customHeight="false" outlineLevel="0" collapsed="false">
      <c r="A292" s="35" t="n">
        <v>302840</v>
      </c>
      <c r="B292" s="111"/>
      <c r="C292" s="35" t="n">
        <v>100284</v>
      </c>
      <c r="D292" s="111"/>
      <c r="E292" s="133" t="s">
        <v>32</v>
      </c>
      <c r="F292" s="55"/>
      <c r="G292" s="49"/>
      <c r="H292" s="53"/>
      <c r="I292" s="53"/>
      <c r="J292" s="53"/>
      <c r="K292" s="53"/>
      <c r="L292" s="53"/>
      <c r="M292" s="53"/>
      <c r="R292" s="7"/>
      <c r="AB292" s="39"/>
      <c r="AC292" s="39"/>
      <c r="AD292" s="39"/>
      <c r="AE292" s="39"/>
      <c r="AF292" s="39"/>
      <c r="AG292" s="39"/>
    </row>
    <row r="293" customFormat="false" ht="15.75" hidden="false" customHeight="false" outlineLevel="0" collapsed="false">
      <c r="A293" s="35" t="n">
        <v>302850</v>
      </c>
      <c r="B293" s="35" t="n">
        <f aca="false">VALUE(CONCATENATE($A$2, $C$4, C293))</f>
        <v>36100285</v>
      </c>
      <c r="C293" s="35" t="n">
        <v>100285</v>
      </c>
      <c r="D293" s="35"/>
      <c r="E293" s="61" t="s">
        <v>77</v>
      </c>
      <c r="F293" s="55" t="s">
        <v>69</v>
      </c>
      <c r="G293" s="97" t="str">
        <f aca="false">IF(AB293="", "", AB293)</f>
        <v/>
      </c>
      <c r="H293" s="97" t="str">
        <f aca="false">IF(AC293="", "", AC293)</f>
        <v/>
      </c>
      <c r="I293" s="97" t="str">
        <f aca="false">IF(AD293="", "", AD293)</f>
        <v/>
      </c>
      <c r="J293" s="97" t="str">
        <f aca="false">IF(AE293="", "", AE293)</f>
        <v/>
      </c>
      <c r="K293" s="97" t="str">
        <f aca="false">IF(AF293="", "", AF293)</f>
        <v/>
      </c>
      <c r="L293" s="97" t="str">
        <f aca="false">IF(AG293="", "", AG293)</f>
        <v/>
      </c>
      <c r="M293" s="97"/>
      <c r="R293" s="7"/>
      <c r="AB293" s="39"/>
      <c r="AC293" s="39"/>
      <c r="AD293" s="39"/>
      <c r="AE293" s="39"/>
      <c r="AF293" s="39"/>
      <c r="AG293" s="39"/>
    </row>
    <row r="294" customFormat="false" ht="31.5" hidden="false" customHeight="false" outlineLevel="0" collapsed="false">
      <c r="A294" s="35" t="n">
        <v>302860</v>
      </c>
      <c r="B294" s="35" t="n">
        <f aca="false">VALUE(CONCATENATE($A$2, $C$4, C294))</f>
        <v>36100286</v>
      </c>
      <c r="C294" s="35" t="n">
        <v>100286</v>
      </c>
      <c r="D294" s="35"/>
      <c r="E294" s="61" t="s">
        <v>78</v>
      </c>
      <c r="F294" s="55" t="s">
        <v>64</v>
      </c>
      <c r="G294" s="112" t="str">
        <f aca="false">IF(AB294="", "", AB294)</f>
        <v/>
      </c>
      <c r="H294" s="112" t="str">
        <f aca="false">IF(AC294="", "", AC294)</f>
        <v/>
      </c>
      <c r="I294" s="112" t="str">
        <f aca="false">IF(AD294="", "", AD294)</f>
        <v/>
      </c>
      <c r="J294" s="112" t="n">
        <f aca="false">J394</f>
        <v>111.6</v>
      </c>
      <c r="K294" s="112" t="n">
        <f aca="false">K394</f>
        <v>104.8</v>
      </c>
      <c r="L294" s="112" t="n">
        <f aca="false">L394</f>
        <v>102.6</v>
      </c>
      <c r="M294" s="112" t="n">
        <f aca="false">M394</f>
        <v>102.5</v>
      </c>
      <c r="R294" s="7"/>
      <c r="AB294" s="39"/>
      <c r="AC294" s="39"/>
      <c r="AD294" s="39"/>
      <c r="AE294" s="39"/>
      <c r="AF294" s="39"/>
      <c r="AG294" s="39"/>
    </row>
    <row r="295" customFormat="false" ht="31.5" hidden="false" customHeight="false" outlineLevel="0" collapsed="false">
      <c r="A295" s="35" t="n">
        <v>302870</v>
      </c>
      <c r="B295" s="59" t="n">
        <f aca="false">VALUE(CONCATENATE($A$2, $C$4, C295))</f>
        <v>36100287</v>
      </c>
      <c r="C295" s="35" t="n">
        <v>100287</v>
      </c>
      <c r="D295" s="59"/>
      <c r="E295" s="118" t="s">
        <v>79</v>
      </c>
      <c r="F295" s="100" t="s">
        <v>64</v>
      </c>
      <c r="G295" s="42" t="n">
        <f aca="false">IF(AB295="", "", AB295)</f>
        <v>0</v>
      </c>
      <c r="H295" s="43" t="n">
        <f aca="false">IFERROR(IF(G293=0, 0, H293/G293/IF(H294&lt;&gt;0, H294, 100)*10000), 0)</f>
        <v>0</v>
      </c>
      <c r="I295" s="43" t="n">
        <f aca="false">IFERROR(IF(H293=0, 0, I293/H293/IF(I294&lt;&gt;0, I294, 100)*10000), 0)</f>
        <v>0</v>
      </c>
      <c r="J295" s="43" t="n">
        <f aca="false">IFERROR(IF(I293=0, 0, J293/I293/IF(J294&lt;&gt;0, J294, 100)*10000), 0)</f>
        <v>0</v>
      </c>
      <c r="K295" s="43" t="n">
        <f aca="false">IFERROR(IF(J293=0, 0, K293/J293/IF(K294&lt;&gt;0, K294, 100)*10000), 0)</f>
        <v>0</v>
      </c>
      <c r="L295" s="43" t="n">
        <f aca="false">IFERROR(IF(K293=0, 0, L293/K293/IF(L294&lt;&gt;0, L294, 100)*10000), 0)</f>
        <v>0</v>
      </c>
      <c r="M295" s="43" t="n">
        <f aca="false">IFERROR(IF(L293=0, 0, M293/L293/IF(M294&lt;&gt;0, M294, 100)*10000), 0)</f>
        <v>0</v>
      </c>
      <c r="R295" s="7"/>
      <c r="AB295" s="39" t="n">
        <v>0</v>
      </c>
      <c r="AC295" s="39" t="n">
        <v>0</v>
      </c>
      <c r="AD295" s="39" t="n">
        <v>0</v>
      </c>
      <c r="AE295" s="39" t="n">
        <v>0</v>
      </c>
      <c r="AF295" s="39" t="n">
        <v>0</v>
      </c>
      <c r="AG295" s="39" t="n">
        <v>0</v>
      </c>
    </row>
    <row r="296" customFormat="false" ht="15.75" hidden="false" customHeight="false" outlineLevel="0" collapsed="false">
      <c r="A296" s="35" t="n">
        <v>302880</v>
      </c>
      <c r="B296" s="111"/>
      <c r="C296" s="35" t="n">
        <v>100288</v>
      </c>
      <c r="D296" s="111"/>
      <c r="E296" s="88" t="s">
        <v>34</v>
      </c>
      <c r="F296" s="55"/>
      <c r="G296" s="49"/>
      <c r="H296" s="53"/>
      <c r="I296" s="53"/>
      <c r="J296" s="53"/>
      <c r="K296" s="53"/>
      <c r="L296" s="53"/>
      <c r="M296" s="53"/>
      <c r="R296" s="7"/>
      <c r="AB296" s="39"/>
      <c r="AC296" s="39"/>
      <c r="AD296" s="39"/>
      <c r="AE296" s="39"/>
      <c r="AF296" s="39"/>
      <c r="AG296" s="39"/>
    </row>
    <row r="297" customFormat="false" ht="15" hidden="false" customHeight="false" outlineLevel="0" collapsed="false">
      <c r="A297" s="35" t="n">
        <v>302890</v>
      </c>
      <c r="B297" s="35" t="n">
        <f aca="false">VALUE(CONCATENATE($A$2, $C$4, C297))</f>
        <v>36100289</v>
      </c>
      <c r="C297" s="35" t="n">
        <v>100289</v>
      </c>
      <c r="D297" s="35"/>
      <c r="E297" s="61" t="s">
        <v>77</v>
      </c>
      <c r="F297" s="55" t="s">
        <v>69</v>
      </c>
      <c r="G297" s="97" t="n">
        <f aca="false">IF(AB297="", "", AB297)</f>
        <v>82.35</v>
      </c>
      <c r="H297" s="97" t="n">
        <f aca="false">IF(AC297="", "", AC297)</f>
        <v>118.7</v>
      </c>
      <c r="I297" s="97" t="n">
        <v>198.1</v>
      </c>
      <c r="J297" s="97" t="n">
        <v>208.3</v>
      </c>
      <c r="K297" s="97" t="n">
        <v>229.8</v>
      </c>
      <c r="L297" s="97" t="n">
        <v>232.1</v>
      </c>
      <c r="M297" s="97" t="n">
        <v>236.1</v>
      </c>
      <c r="R297" s="7"/>
      <c r="AB297" s="39" t="n">
        <v>82.35</v>
      </c>
      <c r="AC297" s="39" t="n">
        <v>118.7</v>
      </c>
      <c r="AD297" s="39" t="n">
        <v>122.9</v>
      </c>
      <c r="AE297" s="39" t="n">
        <v>127.1</v>
      </c>
      <c r="AF297" s="39" t="n">
        <v>131.2</v>
      </c>
      <c r="AG297" s="39" t="n">
        <v>135.4</v>
      </c>
    </row>
    <row r="298" customFormat="false" ht="31.5" hidden="false" customHeight="false" outlineLevel="0" collapsed="false">
      <c r="A298" s="35" t="n">
        <v>302900</v>
      </c>
      <c r="B298" s="35" t="n">
        <f aca="false">VALUE(CONCATENATE($A$2, $C$4, C298))</f>
        <v>36100290</v>
      </c>
      <c r="C298" s="35" t="n">
        <v>100290</v>
      </c>
      <c r="D298" s="35"/>
      <c r="E298" s="61" t="s">
        <v>78</v>
      </c>
      <c r="F298" s="55" t="s">
        <v>64</v>
      </c>
      <c r="G298" s="112" t="n">
        <f aca="false">IF(AB298="", "", AB298)</f>
        <v>103.5</v>
      </c>
      <c r="H298" s="112" t="n">
        <f aca="false">IF(AC298="", "", AC298)</f>
        <v>103.5</v>
      </c>
      <c r="I298" s="112" t="n">
        <f aca="false">IF(AD298="", "", AD298)</f>
        <v>103.5</v>
      </c>
      <c r="J298" s="112" t="n">
        <f aca="false">J395</f>
        <v>109.5</v>
      </c>
      <c r="K298" s="112" t="n">
        <f aca="false">K395</f>
        <v>104.6</v>
      </c>
      <c r="L298" s="112" t="n">
        <f aca="false">L395</f>
        <v>103.8</v>
      </c>
      <c r="M298" s="112" t="n">
        <f aca="false">M395</f>
        <v>103.6</v>
      </c>
      <c r="R298" s="7"/>
      <c r="AB298" s="39" t="n">
        <v>103.5</v>
      </c>
      <c r="AC298" s="39" t="n">
        <v>103.5</v>
      </c>
      <c r="AD298" s="39" t="n">
        <v>103.5</v>
      </c>
      <c r="AE298" s="39" t="n">
        <v>103.2</v>
      </c>
      <c r="AF298" s="39" t="n">
        <v>103</v>
      </c>
      <c r="AG298" s="39" t="n">
        <v>103.2</v>
      </c>
    </row>
    <row r="299" customFormat="false" ht="31.5" hidden="false" customHeight="false" outlineLevel="0" collapsed="false">
      <c r="A299" s="35" t="n">
        <v>302910</v>
      </c>
      <c r="B299" s="59" t="n">
        <f aca="false">VALUE(CONCATENATE($A$2, $C$4, C299))</f>
        <v>36100291</v>
      </c>
      <c r="C299" s="35" t="n">
        <v>100291</v>
      </c>
      <c r="D299" s="59"/>
      <c r="E299" s="118" t="s">
        <v>79</v>
      </c>
      <c r="F299" s="100" t="s">
        <v>64</v>
      </c>
      <c r="G299" s="42" t="n">
        <f aca="false">IF(AB299="", "", AB299)</f>
        <v>100.21439308685</v>
      </c>
      <c r="H299" s="43" t="n">
        <f aca="false">IFERROR(IF(G297=0, 0, H297/G297/IF(H298&lt;&gt;0, H298, 100)*10000), 0)</f>
        <v>139.26653350111</v>
      </c>
      <c r="I299" s="43" t="n">
        <f aca="false">IFERROR(IF(H297=0, 0, I297/H297/IF(I298&lt;&gt;0, I298, 100)*10000), 0)</f>
        <v>161.247654746061</v>
      </c>
      <c r="J299" s="43" t="n">
        <f aca="false">IFERROR(IF(I297=0, 0, J297/I297/IF(J298&lt;&gt;0, J298, 100)*10000), 0)</f>
        <v>96.0264061091788</v>
      </c>
      <c r="K299" s="43" t="n">
        <f aca="false">IFERROR(IF(J297=0, 0, K297/J297/IF(K298&lt;&gt;0, K298, 100)*10000), 0)</f>
        <v>105.47003008053</v>
      </c>
      <c r="L299" s="43" t="n">
        <f aca="false">IFERROR(IF(K297=0, 0, L297/K297/IF(L298&lt;&gt;0, L298, 100)*10000), 0)</f>
        <v>97.3033432774751</v>
      </c>
      <c r="M299" s="43" t="n">
        <f aca="false">IFERROR(IF(L297=0, 0, M297/L297/IF(M298&lt;&gt;0, M298, 100)*10000), 0)</f>
        <v>98.1886052976101</v>
      </c>
      <c r="R299" s="7"/>
      <c r="AB299" s="39" t="n">
        <v>100.21439308685</v>
      </c>
      <c r="AC299" s="39" t="n">
        <v>139.26653350111</v>
      </c>
      <c r="AD299" s="39" t="n">
        <v>100.037035680419</v>
      </c>
      <c r="AE299" s="39" t="n">
        <v>100.210671056698</v>
      </c>
      <c r="AF299" s="39" t="n">
        <v>100.219229564673</v>
      </c>
      <c r="AG299" s="39" t="n">
        <v>100.001181697864</v>
      </c>
    </row>
    <row r="300" customFormat="false" ht="47.25" hidden="false" customHeight="false" outlineLevel="0" collapsed="false">
      <c r="A300" s="35" t="n">
        <v>302920</v>
      </c>
      <c r="B300" s="111"/>
      <c r="C300" s="35" t="n">
        <v>100292</v>
      </c>
      <c r="D300" s="111"/>
      <c r="E300" s="88" t="s">
        <v>90</v>
      </c>
      <c r="F300" s="55"/>
      <c r="G300" s="49"/>
      <c r="H300" s="53"/>
      <c r="I300" s="53"/>
      <c r="J300" s="53"/>
      <c r="K300" s="53"/>
      <c r="L300" s="53"/>
      <c r="M300" s="53"/>
      <c r="R300" s="7"/>
      <c r="AB300" s="39"/>
      <c r="AC300" s="39"/>
      <c r="AD300" s="39"/>
      <c r="AE300" s="39"/>
      <c r="AF300" s="39"/>
      <c r="AG300" s="39"/>
    </row>
    <row r="301" customFormat="false" ht="15.75" hidden="false" customHeight="false" outlineLevel="0" collapsed="false">
      <c r="A301" s="35" t="n">
        <v>302930</v>
      </c>
      <c r="B301" s="35" t="n">
        <f aca="false">VALUE(CONCATENATE($A$2, $C$4, C301))</f>
        <v>36100293</v>
      </c>
      <c r="C301" s="35" t="n">
        <v>100293</v>
      </c>
      <c r="D301" s="35"/>
      <c r="E301" s="61" t="s">
        <v>77</v>
      </c>
      <c r="F301" s="55" t="s">
        <v>69</v>
      </c>
      <c r="G301" s="97" t="str">
        <f aca="false">IF(AB301="", "", AB301)</f>
        <v/>
      </c>
      <c r="H301" s="97" t="str">
        <f aca="false">IF(AC301="", "", AC301)</f>
        <v/>
      </c>
      <c r="I301" s="97" t="str">
        <f aca="false">IF(AD301="", "", AD301)</f>
        <v/>
      </c>
      <c r="J301" s="97" t="str">
        <f aca="false">IF(AE301="", "", AE301)</f>
        <v/>
      </c>
      <c r="K301" s="97" t="str">
        <f aca="false">IF(AF301="", "", AF301)</f>
        <v/>
      </c>
      <c r="L301" s="97" t="str">
        <f aca="false">IF(AG301="", "", AG301)</f>
        <v/>
      </c>
      <c r="M301" s="97"/>
      <c r="R301" s="7"/>
      <c r="AB301" s="39"/>
      <c r="AC301" s="39"/>
      <c r="AD301" s="39"/>
      <c r="AE301" s="39"/>
      <c r="AF301" s="39"/>
      <c r="AG301" s="39"/>
    </row>
    <row r="302" customFormat="false" ht="31.5" hidden="false" customHeight="false" outlineLevel="0" collapsed="false">
      <c r="A302" s="35" t="n">
        <v>302940</v>
      </c>
      <c r="B302" s="35" t="n">
        <f aca="false">VALUE(CONCATENATE($A$2, $C$4, C302))</f>
        <v>36100294</v>
      </c>
      <c r="C302" s="35" t="n">
        <v>100294</v>
      </c>
      <c r="D302" s="35"/>
      <c r="E302" s="61" t="s">
        <v>78</v>
      </c>
      <c r="F302" s="55" t="s">
        <v>64</v>
      </c>
      <c r="G302" s="112" t="str">
        <f aca="false">IF(AB302="", "", AB302)</f>
        <v/>
      </c>
      <c r="H302" s="112" t="str">
        <f aca="false">IF(AC302="", "", AC302)</f>
        <v/>
      </c>
      <c r="I302" s="112" t="str">
        <f aca="false">IF(AD302="", "", AD302)</f>
        <v/>
      </c>
      <c r="J302" s="112" t="n">
        <f aca="false">J396</f>
        <v>105.8</v>
      </c>
      <c r="K302" s="112" t="n">
        <f aca="false">K396</f>
        <v>105.5</v>
      </c>
      <c r="L302" s="112" t="n">
        <f aca="false">L396</f>
        <v>103.7</v>
      </c>
      <c r="M302" s="112" t="n">
        <f aca="false">M396</f>
        <v>103.8</v>
      </c>
      <c r="R302" s="7"/>
      <c r="AB302" s="39"/>
      <c r="AC302" s="39"/>
      <c r="AD302" s="39"/>
      <c r="AE302" s="39"/>
      <c r="AF302" s="39"/>
      <c r="AG302" s="39"/>
    </row>
    <row r="303" customFormat="false" ht="31.5" hidden="false" customHeight="false" outlineLevel="0" collapsed="false">
      <c r="A303" s="35" t="n">
        <v>302950</v>
      </c>
      <c r="B303" s="59" t="n">
        <f aca="false">VALUE(CONCATENATE($A$2, $C$4, C303))</f>
        <v>36100295</v>
      </c>
      <c r="C303" s="35" t="n">
        <v>100295</v>
      </c>
      <c r="D303" s="59"/>
      <c r="E303" s="118" t="s">
        <v>79</v>
      </c>
      <c r="F303" s="100" t="s">
        <v>64</v>
      </c>
      <c r="G303" s="42" t="n">
        <f aca="false">IF(AB303="", "", AB303)</f>
        <v>0</v>
      </c>
      <c r="H303" s="43" t="n">
        <f aca="false">IFERROR(IF(G301=0, 0, H301/G301/IF(H302&lt;&gt;0, H302, 100)*10000), 0)</f>
        <v>0</v>
      </c>
      <c r="I303" s="43" t="n">
        <f aca="false">IFERROR(IF(H301=0, 0, I301/H301/IF(I302&lt;&gt;0, I302, 100)*10000), 0)</f>
        <v>0</v>
      </c>
      <c r="J303" s="43" t="n">
        <f aca="false">IFERROR(IF(I301=0, 0, J301/I301/IF(J302&lt;&gt;0, J302, 100)*10000), 0)</f>
        <v>0</v>
      </c>
      <c r="K303" s="43" t="n">
        <f aca="false">IFERROR(IF(J301=0, 0, K301/J301/IF(K302&lt;&gt;0, K302, 100)*10000), 0)</f>
        <v>0</v>
      </c>
      <c r="L303" s="43" t="n">
        <f aca="false">IFERROR(IF(K301=0, 0, L301/K301/IF(L302&lt;&gt;0, L302, 100)*10000), 0)</f>
        <v>0</v>
      </c>
      <c r="M303" s="43" t="n">
        <f aca="false">IFERROR(IF(L301=0, 0, M301/L301/IF(M302&lt;&gt;0, M302, 100)*10000), 0)</f>
        <v>0</v>
      </c>
      <c r="R303" s="7"/>
      <c r="AB303" s="39" t="n">
        <v>0</v>
      </c>
      <c r="AC303" s="39" t="n">
        <v>0</v>
      </c>
      <c r="AD303" s="39" t="n">
        <v>0</v>
      </c>
      <c r="AE303" s="39" t="n">
        <v>0</v>
      </c>
      <c r="AF303" s="39" t="n">
        <v>0</v>
      </c>
      <c r="AG303" s="39" t="n">
        <v>0</v>
      </c>
    </row>
    <row r="304" customFormat="false" ht="15.75" hidden="false" customHeight="false" outlineLevel="0" collapsed="false">
      <c r="A304" s="35" t="n">
        <v>302960</v>
      </c>
      <c r="B304" s="111"/>
      <c r="C304" s="35" t="n">
        <v>100296</v>
      </c>
      <c r="D304" s="111"/>
      <c r="E304" s="54" t="s">
        <v>36</v>
      </c>
      <c r="F304" s="55"/>
      <c r="G304" s="49"/>
      <c r="H304" s="53"/>
      <c r="I304" s="53"/>
      <c r="J304" s="53"/>
      <c r="K304" s="53"/>
      <c r="L304" s="53"/>
      <c r="M304" s="53"/>
      <c r="R304" s="7"/>
      <c r="AB304" s="39"/>
      <c r="AC304" s="39"/>
      <c r="AD304" s="39"/>
      <c r="AE304" s="39"/>
      <c r="AF304" s="39"/>
      <c r="AG304" s="39"/>
    </row>
    <row r="305" customFormat="false" ht="15.75" hidden="false" customHeight="false" outlineLevel="0" collapsed="false">
      <c r="A305" s="35" t="n">
        <v>302970</v>
      </c>
      <c r="B305" s="35" t="n">
        <f aca="false">VALUE(CONCATENATE($A$2, $C$4, C305))</f>
        <v>36100297</v>
      </c>
      <c r="C305" s="35" t="n">
        <v>100297</v>
      </c>
      <c r="D305" s="35"/>
      <c r="E305" s="61" t="s">
        <v>77</v>
      </c>
      <c r="F305" s="55" t="s">
        <v>69</v>
      </c>
      <c r="G305" s="97" t="str">
        <f aca="false">IF(AB305="", "", AB305)</f>
        <v/>
      </c>
      <c r="H305" s="97" t="str">
        <f aca="false">IF(AC305="", "", AC305)</f>
        <v/>
      </c>
      <c r="I305" s="97" t="str">
        <f aca="false">IF(AD305="", "", AD305)</f>
        <v/>
      </c>
      <c r="J305" s="97" t="str">
        <f aca="false">IF(AE305="", "", AE305)</f>
        <v/>
      </c>
      <c r="K305" s="97" t="str">
        <f aca="false">IF(AF305="", "", AF305)</f>
        <v/>
      </c>
      <c r="L305" s="97" t="str">
        <f aca="false">IF(AG305="", "", AG305)</f>
        <v/>
      </c>
      <c r="M305" s="97"/>
      <c r="R305" s="7"/>
      <c r="AB305" s="39"/>
      <c r="AC305" s="39"/>
      <c r="AD305" s="39"/>
      <c r="AE305" s="39"/>
      <c r="AF305" s="39"/>
      <c r="AG305" s="39"/>
    </row>
    <row r="306" customFormat="false" ht="31.5" hidden="false" customHeight="false" outlineLevel="0" collapsed="false">
      <c r="A306" s="35" t="n">
        <v>302980</v>
      </c>
      <c r="B306" s="35" t="n">
        <f aca="false">VALUE(CONCATENATE($A$2, $C$4, C306))</f>
        <v>36100298</v>
      </c>
      <c r="C306" s="35" t="n">
        <v>100298</v>
      </c>
      <c r="D306" s="35"/>
      <c r="E306" s="61" t="s">
        <v>78</v>
      </c>
      <c r="F306" s="55" t="s">
        <v>64</v>
      </c>
      <c r="G306" s="112" t="str">
        <f aca="false">IF(AB306="", "", AB306)</f>
        <v/>
      </c>
      <c r="H306" s="112" t="str">
        <f aca="false">IF(AC306="", "", AC306)</f>
        <v/>
      </c>
      <c r="I306" s="112" t="str">
        <f aca="false">IF(AD306="", "", AD306)</f>
        <v/>
      </c>
      <c r="J306" s="112" t="n">
        <f aca="false">J400</f>
        <v>106.4</v>
      </c>
      <c r="K306" s="112" t="n">
        <f aca="false">K400</f>
        <v>105.6</v>
      </c>
      <c r="L306" s="112" t="n">
        <f aca="false">L400</f>
        <v>105.3</v>
      </c>
      <c r="M306" s="112" t="n">
        <f aca="false">M400</f>
        <v>104.5</v>
      </c>
      <c r="R306" s="7"/>
      <c r="AB306" s="39"/>
      <c r="AC306" s="39"/>
      <c r="AD306" s="39"/>
      <c r="AE306" s="39"/>
      <c r="AF306" s="39"/>
      <c r="AG306" s="39"/>
    </row>
    <row r="307" customFormat="false" ht="31.5" hidden="false" customHeight="false" outlineLevel="0" collapsed="false">
      <c r="A307" s="35" t="n">
        <v>302990</v>
      </c>
      <c r="B307" s="59" t="n">
        <f aca="false">VALUE(CONCATENATE($A$2, $C$4, C307))</f>
        <v>36100299</v>
      </c>
      <c r="C307" s="35" t="n">
        <v>100299</v>
      </c>
      <c r="D307" s="59"/>
      <c r="E307" s="118" t="s">
        <v>96</v>
      </c>
      <c r="F307" s="100" t="s">
        <v>64</v>
      </c>
      <c r="G307" s="42" t="n">
        <f aca="false">IF(AB307="", "", AB307)</f>
        <v>0</v>
      </c>
      <c r="H307" s="43" t="n">
        <f aca="false">IFERROR(IF(G305=0, 0, H305/G305/IF(H306&lt;&gt;0, H306, 100)*10000), 0)</f>
        <v>0</v>
      </c>
      <c r="I307" s="43" t="n">
        <f aca="false">IFERROR(IF(H305=0, 0, I305/H305/IF(I306&lt;&gt;0, I306, 100)*10000), 0)</f>
        <v>0</v>
      </c>
      <c r="J307" s="43" t="n">
        <f aca="false">IFERROR(IF(I305=0, 0, J305/I305/IF(J306&lt;&gt;0, J306, 100)*10000), 0)</f>
        <v>0</v>
      </c>
      <c r="K307" s="43" t="n">
        <f aca="false">IFERROR(IF(J305=0, 0, K305/J305/IF(K306&lt;&gt;0, K306, 100)*10000), 0)</f>
        <v>0</v>
      </c>
      <c r="L307" s="43" t="n">
        <f aca="false">IFERROR(IF(K305=0, 0, L305/K305/IF(L306&lt;&gt;0, L306, 100)*10000), 0)</f>
        <v>0</v>
      </c>
      <c r="M307" s="43" t="n">
        <f aca="false">IFERROR(IF(L305=0, 0, M305/L305/IF(M306&lt;&gt;0, M306, 100)*10000), 0)</f>
        <v>0</v>
      </c>
      <c r="R307" s="7"/>
      <c r="AB307" s="39" t="n">
        <v>0</v>
      </c>
      <c r="AC307" s="39" t="n">
        <v>0</v>
      </c>
      <c r="AD307" s="39" t="n">
        <v>0</v>
      </c>
      <c r="AE307" s="39" t="n">
        <v>0</v>
      </c>
      <c r="AF307" s="39" t="n">
        <v>0</v>
      </c>
      <c r="AG307" s="39" t="n">
        <v>0</v>
      </c>
    </row>
    <row r="308" customFormat="false" ht="31.5" hidden="false" customHeight="false" outlineLevel="0" collapsed="false">
      <c r="A308" s="35" t="n">
        <v>303000</v>
      </c>
      <c r="B308" s="111"/>
      <c r="C308" s="35" t="n">
        <v>100300</v>
      </c>
      <c r="D308" s="111"/>
      <c r="E308" s="88" t="s">
        <v>96</v>
      </c>
      <c r="F308" s="55"/>
      <c r="G308" s="49"/>
      <c r="H308" s="53"/>
      <c r="I308" s="53"/>
      <c r="J308" s="53"/>
      <c r="K308" s="53"/>
      <c r="L308" s="53"/>
      <c r="M308" s="53"/>
      <c r="R308" s="7"/>
      <c r="AB308" s="39"/>
      <c r="AC308" s="39"/>
      <c r="AD308" s="39"/>
      <c r="AE308" s="39"/>
      <c r="AF308" s="39"/>
      <c r="AG308" s="39"/>
    </row>
    <row r="309" customFormat="false" ht="15" hidden="false" customHeight="false" outlineLevel="0" collapsed="false">
      <c r="A309" s="35" t="n">
        <v>303010</v>
      </c>
      <c r="B309" s="35" t="n">
        <f aca="false">VALUE(CONCATENATE($A$2, $C$4, C309))</f>
        <v>36100301</v>
      </c>
      <c r="C309" s="35" t="n">
        <v>100301</v>
      </c>
      <c r="D309" s="35"/>
      <c r="E309" s="61" t="s">
        <v>77</v>
      </c>
      <c r="F309" s="55" t="s">
        <v>69</v>
      </c>
      <c r="G309" s="97" t="n">
        <f aca="false">IF(AB309="", "", AB309)</f>
        <v>22.77</v>
      </c>
      <c r="H309" s="97" t="n">
        <f aca="false">IF(AC309="", "", AC309)</f>
        <v>24.4</v>
      </c>
      <c r="I309" s="97" t="n">
        <f aca="false">IF(AD309="", "", AD309)</f>
        <v>26.2</v>
      </c>
      <c r="J309" s="97" t="n">
        <f aca="false">IF(AE309="", "", AE309)</f>
        <v>28</v>
      </c>
      <c r="K309" s="97" t="n">
        <v>30.1</v>
      </c>
      <c r="L309" s="97" t="n">
        <v>31.5</v>
      </c>
      <c r="M309" s="97" t="n">
        <v>31.7</v>
      </c>
      <c r="R309" s="7"/>
      <c r="AB309" s="39" t="n">
        <v>22.77</v>
      </c>
      <c r="AC309" s="39" t="n">
        <v>24.4</v>
      </c>
      <c r="AD309" s="39" t="n">
        <v>26.2</v>
      </c>
      <c r="AE309" s="39" t="n">
        <v>28</v>
      </c>
      <c r="AF309" s="39" t="n">
        <v>46</v>
      </c>
      <c r="AG309" s="39" t="n">
        <v>32.3</v>
      </c>
    </row>
    <row r="310" customFormat="false" ht="31.5" hidden="false" customHeight="false" outlineLevel="0" collapsed="false">
      <c r="A310" s="35" t="n">
        <v>303020</v>
      </c>
      <c r="B310" s="35" t="n">
        <f aca="false">VALUE(CONCATENATE($A$2, $C$4, C310))</f>
        <v>36100302</v>
      </c>
      <c r="C310" s="35" t="n">
        <v>100302</v>
      </c>
      <c r="D310" s="35"/>
      <c r="E310" s="61" t="s">
        <v>78</v>
      </c>
      <c r="F310" s="55" t="s">
        <v>64</v>
      </c>
      <c r="G310" s="112" t="n">
        <f aca="false">IF(AB310="", "", AB310)</f>
        <v>54.9</v>
      </c>
      <c r="H310" s="112" t="n">
        <f aca="false">IF(AC310="", "", AC310)</f>
        <v>106.9</v>
      </c>
      <c r="I310" s="112" t="n">
        <f aca="false">IF(AD310="", "", AD310)</f>
        <v>107.2</v>
      </c>
      <c r="J310" s="112" t="n">
        <f aca="false">J399</f>
        <v>109.1</v>
      </c>
      <c r="K310" s="112" t="n">
        <f aca="false">K399</f>
        <v>104.8</v>
      </c>
      <c r="L310" s="112" t="n">
        <f aca="false">L399</f>
        <v>103.9</v>
      </c>
      <c r="M310" s="112" t="n">
        <f aca="false">M399</f>
        <v>103.8</v>
      </c>
      <c r="R310" s="7"/>
      <c r="AB310" s="39" t="n">
        <v>54.9</v>
      </c>
      <c r="AC310" s="39" t="n">
        <v>106.9</v>
      </c>
      <c r="AD310" s="39" t="n">
        <v>107.2</v>
      </c>
      <c r="AE310" s="39" t="n">
        <v>106.9</v>
      </c>
      <c r="AF310" s="39" t="n">
        <v>107</v>
      </c>
      <c r="AG310" s="39" t="n">
        <v>107.1</v>
      </c>
    </row>
    <row r="311" customFormat="false" ht="31.5" hidden="false" customHeight="false" outlineLevel="0" collapsed="false">
      <c r="A311" s="35" t="n">
        <v>303030</v>
      </c>
      <c r="B311" s="59" t="n">
        <f aca="false">VALUE(CONCATENATE($A$2, $C$4, C311))</f>
        <v>36100303</v>
      </c>
      <c r="C311" s="35" t="n">
        <v>100303</v>
      </c>
      <c r="D311" s="59"/>
      <c r="E311" s="118" t="s">
        <v>79</v>
      </c>
      <c r="F311" s="100" t="s">
        <v>64</v>
      </c>
      <c r="G311" s="42" t="n">
        <f aca="false">IF(AB311="", "", AB311)</f>
        <v>368.99830815005</v>
      </c>
      <c r="H311" s="43" t="n">
        <f aca="false">IFERROR(IF(G309=0, 0, H309/G309/IF(H310&lt;&gt;0, H310, 100)*10000), 0)</f>
        <v>100.241854014173</v>
      </c>
      <c r="I311" s="43" t="n">
        <f aca="false">IFERROR(IF(H309=0, 0, I309/H309/IF(I310&lt;&gt;0, I310, 100)*10000), 0)</f>
        <v>100.16515781747</v>
      </c>
      <c r="J311" s="43" t="n">
        <f aca="false">IFERROR(IF(I309=0, 0, J309/I309/IF(J310&lt;&gt;0, J310, 100)*10000), 0)</f>
        <v>97.9562135725331</v>
      </c>
      <c r="K311" s="43" t="n">
        <f aca="false">IFERROR(IF(J309=0, 0, K309/J309/IF(K310&lt;&gt;0, K310, 100)*10000), 0)</f>
        <v>102.576335877863</v>
      </c>
      <c r="L311" s="43" t="n">
        <f aca="false">IFERROR(IF(K309=0, 0, L309/K309/IF(L310&lt;&gt;0, L310, 100)*10000), 0)</f>
        <v>100.722967074781</v>
      </c>
      <c r="M311" s="43" t="n">
        <f aca="false">IFERROR(IF(L309=0, 0, M309/L309/IF(M310&lt;&gt;0, M310, 100)*10000), 0)</f>
        <v>96.9507905924091</v>
      </c>
      <c r="R311" s="7"/>
      <c r="AB311" s="39" t="n">
        <v>368.99830815005</v>
      </c>
      <c r="AC311" s="39" t="n">
        <v>100.241854014173</v>
      </c>
      <c r="AD311" s="39" t="n">
        <v>100.16515781747</v>
      </c>
      <c r="AE311" s="39" t="n">
        <v>99.9721506151858</v>
      </c>
      <c r="AF311" s="39" t="n">
        <v>153.538050734312</v>
      </c>
      <c r="AG311" s="39" t="n">
        <v>65.5624568668047</v>
      </c>
    </row>
    <row r="312" customFormat="false" ht="15.75" hidden="false" customHeight="false" outlineLevel="0" collapsed="false">
      <c r="A312" s="35" t="n">
        <v>303040</v>
      </c>
      <c r="B312" s="111"/>
      <c r="C312" s="35" t="n">
        <v>100304</v>
      </c>
      <c r="D312" s="111"/>
      <c r="E312" s="88" t="s">
        <v>38</v>
      </c>
      <c r="F312" s="121"/>
      <c r="G312" s="49"/>
      <c r="H312" s="53"/>
      <c r="I312" s="53"/>
      <c r="J312" s="53"/>
      <c r="K312" s="53"/>
      <c r="L312" s="53"/>
      <c r="M312" s="53"/>
      <c r="R312" s="7"/>
      <c r="AB312" s="39"/>
      <c r="AC312" s="39"/>
      <c r="AD312" s="39"/>
      <c r="AE312" s="39"/>
      <c r="AF312" s="39"/>
      <c r="AG312" s="39"/>
    </row>
    <row r="313" customFormat="false" ht="15.75" hidden="false" customHeight="false" outlineLevel="0" collapsed="false">
      <c r="A313" s="35" t="n">
        <v>303050</v>
      </c>
      <c r="B313" s="35" t="n">
        <f aca="false">VALUE(CONCATENATE($A$2, $C$4, C313))</f>
        <v>36100305</v>
      </c>
      <c r="C313" s="35" t="n">
        <v>100305</v>
      </c>
      <c r="D313" s="35"/>
      <c r="E313" s="61" t="s">
        <v>77</v>
      </c>
      <c r="F313" s="55" t="s">
        <v>69</v>
      </c>
      <c r="G313" s="97" t="n">
        <f aca="false">IF(AB313="", "", AB313)</f>
        <v>0</v>
      </c>
      <c r="H313" s="97" t="str">
        <f aca="false">IF(AC313="", "", AC313)</f>
        <v/>
      </c>
      <c r="I313" s="97" t="str">
        <f aca="false">IF(AD313="", "", AD313)</f>
        <v/>
      </c>
      <c r="J313" s="97" t="str">
        <f aca="false">IF(AE313="", "", AE313)</f>
        <v/>
      </c>
      <c r="K313" s="97" t="str">
        <f aca="false">IF(AF313="", "", AF313)</f>
        <v/>
      </c>
      <c r="L313" s="97" t="str">
        <f aca="false">IF(AG313="", "", AG313)</f>
        <v/>
      </c>
      <c r="M313" s="97"/>
      <c r="R313" s="7"/>
      <c r="AB313" s="39" t="n">
        <v>0</v>
      </c>
      <c r="AC313" s="39"/>
      <c r="AD313" s="39"/>
      <c r="AE313" s="39"/>
      <c r="AF313" s="39"/>
      <c r="AG313" s="39"/>
    </row>
    <row r="314" customFormat="false" ht="31.5" hidden="false" customHeight="false" outlineLevel="0" collapsed="false">
      <c r="A314" s="35" t="n">
        <v>303060</v>
      </c>
      <c r="B314" s="35" t="n">
        <f aca="false">VALUE(CONCATENATE($A$2, $C$4, C314))</f>
        <v>36100306</v>
      </c>
      <c r="C314" s="35" t="n">
        <v>100306</v>
      </c>
      <c r="D314" s="35"/>
      <c r="E314" s="61" t="s">
        <v>78</v>
      </c>
      <c r="F314" s="55" t="s">
        <v>64</v>
      </c>
      <c r="G314" s="112" t="str">
        <f aca="false">IF(AB314="", "", AB314)</f>
        <v/>
      </c>
      <c r="H314" s="112" t="str">
        <f aca="false">IF(AC314="", "", AC314)</f>
        <v/>
      </c>
      <c r="I314" s="112" t="str">
        <f aca="false">IF(AD314="", "", AD314)</f>
        <v/>
      </c>
      <c r="J314" s="112" t="n">
        <f aca="false">J402</f>
        <v>108.6</v>
      </c>
      <c r="K314" s="112" t="n">
        <f aca="false">K402</f>
        <v>107.3</v>
      </c>
      <c r="L314" s="112" t="n">
        <f aca="false">L402</f>
        <v>105.3</v>
      </c>
      <c r="M314" s="112" t="n">
        <f aca="false">M402</f>
        <v>104.4</v>
      </c>
      <c r="R314" s="7"/>
      <c r="AB314" s="39"/>
      <c r="AC314" s="39"/>
      <c r="AD314" s="39"/>
      <c r="AE314" s="39"/>
      <c r="AF314" s="39"/>
      <c r="AG314" s="39"/>
    </row>
    <row r="315" customFormat="false" ht="31.5" hidden="false" customHeight="false" outlineLevel="0" collapsed="false">
      <c r="A315" s="35" t="n">
        <v>303070</v>
      </c>
      <c r="B315" s="59" t="n">
        <f aca="false">VALUE(CONCATENATE($A$2, $C$4, C315))</f>
        <v>36100307</v>
      </c>
      <c r="C315" s="35" t="n">
        <v>100307</v>
      </c>
      <c r="D315" s="59"/>
      <c r="E315" s="118" t="s">
        <v>79</v>
      </c>
      <c r="F315" s="100" t="s">
        <v>64</v>
      </c>
      <c r="G315" s="42" t="n">
        <f aca="false">IF(AB315="", "", AB315)</f>
        <v>0</v>
      </c>
      <c r="H315" s="43" t="n">
        <f aca="false">IFERROR(IF(G313=0, 0, H313/G313/IF(H314&lt;&gt;0, H314, 100)*10000), 0)</f>
        <v>0</v>
      </c>
      <c r="I315" s="43" t="n">
        <f aca="false">IFERROR(IF(H313=0, 0, I313/H313/IF(I314&lt;&gt;0, I314, 100)*10000), 0)</f>
        <v>0</v>
      </c>
      <c r="J315" s="43" t="n">
        <f aca="false">IFERROR(IF(I313=0, 0, J313/I313/IF(J314&lt;&gt;0, J314, 100)*10000), 0)</f>
        <v>0</v>
      </c>
      <c r="K315" s="43" t="n">
        <f aca="false">IFERROR(IF(J313=0, 0, K313/J313/IF(K314&lt;&gt;0, K314, 100)*10000), 0)</f>
        <v>0</v>
      </c>
      <c r="L315" s="43" t="n">
        <f aca="false">IFERROR(IF(K313=0, 0, L313/K313/IF(L314&lt;&gt;0, L314, 100)*10000), 0)</f>
        <v>0</v>
      </c>
      <c r="M315" s="43" t="n">
        <f aca="false">IFERROR(IF(L313=0, 0, M313/L313/IF(M314&lt;&gt;0, M314, 100)*10000), 0)</f>
        <v>0</v>
      </c>
      <c r="R315" s="7"/>
      <c r="AB315" s="39" t="n">
        <v>0</v>
      </c>
      <c r="AC315" s="39" t="n">
        <v>0</v>
      </c>
      <c r="AD315" s="39" t="n">
        <v>0</v>
      </c>
      <c r="AE315" s="39" t="n">
        <v>0</v>
      </c>
      <c r="AF315" s="39" t="n">
        <v>0</v>
      </c>
      <c r="AG315" s="39" t="n">
        <v>0</v>
      </c>
    </row>
    <row r="316" customFormat="false" ht="31.5" hidden="false" customHeight="false" outlineLevel="0" collapsed="false">
      <c r="A316" s="35" t="n">
        <v>303080</v>
      </c>
      <c r="B316" s="111"/>
      <c r="C316" s="35" t="n">
        <v>100308</v>
      </c>
      <c r="D316" s="111"/>
      <c r="E316" s="88" t="s">
        <v>39</v>
      </c>
      <c r="F316" s="55"/>
      <c r="G316" s="49"/>
      <c r="H316" s="53"/>
      <c r="I316" s="53"/>
      <c r="J316" s="53"/>
      <c r="K316" s="53"/>
      <c r="L316" s="53"/>
      <c r="M316" s="53"/>
      <c r="R316" s="7"/>
      <c r="AB316" s="39"/>
      <c r="AC316" s="39"/>
      <c r="AD316" s="39"/>
      <c r="AE316" s="39"/>
      <c r="AF316" s="39"/>
      <c r="AG316" s="39"/>
    </row>
    <row r="317" customFormat="false" ht="15.75" hidden="false" customHeight="false" outlineLevel="0" collapsed="false">
      <c r="A317" s="35" t="n">
        <v>303090</v>
      </c>
      <c r="B317" s="35" t="n">
        <f aca="false">VALUE(CONCATENATE($A$2, $C$4, C317))</f>
        <v>36100309</v>
      </c>
      <c r="C317" s="35" t="n">
        <v>100309</v>
      </c>
      <c r="D317" s="35"/>
      <c r="E317" s="61" t="s">
        <v>77</v>
      </c>
      <c r="F317" s="55" t="s">
        <v>69</v>
      </c>
      <c r="G317" s="97" t="str">
        <f aca="false">IF(AB317="", "", AB317)</f>
        <v/>
      </c>
      <c r="H317" s="97" t="str">
        <f aca="false">IF(AC317="", "", AC317)</f>
        <v/>
      </c>
      <c r="I317" s="97" t="str">
        <f aca="false">IF(AD317="", "", AD317)</f>
        <v/>
      </c>
      <c r="J317" s="97" t="str">
        <f aca="false">IF(AE317="", "", AE317)</f>
        <v/>
      </c>
      <c r="K317" s="97" t="str">
        <f aca="false">IF(AF317="", "", AF317)</f>
        <v/>
      </c>
      <c r="L317" s="97" t="str">
        <f aca="false">IF(AG317="", "", AG317)</f>
        <v/>
      </c>
      <c r="M317" s="97"/>
      <c r="R317" s="7"/>
      <c r="AB317" s="39"/>
      <c r="AC317" s="39"/>
      <c r="AD317" s="39"/>
      <c r="AE317" s="39"/>
      <c r="AF317" s="39"/>
      <c r="AG317" s="39"/>
    </row>
    <row r="318" customFormat="false" ht="31.5" hidden="false" customHeight="false" outlineLevel="0" collapsed="false">
      <c r="A318" s="35" t="n">
        <v>303100</v>
      </c>
      <c r="B318" s="35" t="n">
        <f aca="false">VALUE(CONCATENATE($A$2, $C$4, C318))</f>
        <v>36100310</v>
      </c>
      <c r="C318" s="35" t="n">
        <v>100310</v>
      </c>
      <c r="D318" s="35"/>
      <c r="E318" s="61" t="s">
        <v>78</v>
      </c>
      <c r="F318" s="55" t="s">
        <v>64</v>
      </c>
      <c r="G318" s="112" t="str">
        <f aca="false">IF(AB318="", "", AB318)</f>
        <v/>
      </c>
      <c r="H318" s="112" t="str">
        <f aca="false">IF(AC318="", "", AC318)</f>
        <v/>
      </c>
      <c r="I318" s="112" t="str">
        <f aca="false">IF(AD318="", "", AD318)</f>
        <v/>
      </c>
      <c r="J318" s="112" t="n">
        <f aca="false">J401</f>
        <v>106.6</v>
      </c>
      <c r="K318" s="112" t="n">
        <f aca="false">K401</f>
        <v>104.7</v>
      </c>
      <c r="L318" s="112" t="n">
        <f aca="false">L401</f>
        <v>104</v>
      </c>
      <c r="M318" s="112" t="n">
        <f aca="false">M401</f>
        <v>104.3</v>
      </c>
      <c r="R318" s="7"/>
      <c r="AB318" s="39"/>
      <c r="AC318" s="39"/>
      <c r="AD318" s="39"/>
      <c r="AE318" s="39"/>
      <c r="AF318" s="39"/>
      <c r="AG318" s="39"/>
    </row>
    <row r="319" customFormat="false" ht="31.5" hidden="false" customHeight="false" outlineLevel="0" collapsed="false">
      <c r="A319" s="35" t="n">
        <v>303110</v>
      </c>
      <c r="B319" s="59" t="n">
        <f aca="false">VALUE(CONCATENATE($A$2, $C$4, C319))</f>
        <v>36100311</v>
      </c>
      <c r="C319" s="35" t="n">
        <v>100311</v>
      </c>
      <c r="D319" s="59"/>
      <c r="E319" s="118" t="s">
        <v>79</v>
      </c>
      <c r="F319" s="100" t="s">
        <v>64</v>
      </c>
      <c r="G319" s="42" t="n">
        <f aca="false">IF(AB319="", "", AB319)</f>
        <v>0</v>
      </c>
      <c r="H319" s="43" t="n">
        <f aca="false">IFERROR(IF(G317=0, 0, H317/G317/IF(H318&lt;&gt;0, H318, 100)*10000), 0)</f>
        <v>0</v>
      </c>
      <c r="I319" s="43" t="n">
        <f aca="false">IFERROR(IF(H317=0, 0, I317/H317/IF(I318&lt;&gt;0, I318, 100)*10000), 0)</f>
        <v>0</v>
      </c>
      <c r="J319" s="43" t="n">
        <f aca="false">IFERROR(IF(I317=0, 0, J317/I317/IF(J318&lt;&gt;0, J318, 100)*10000), 0)</f>
        <v>0</v>
      </c>
      <c r="K319" s="43" t="n">
        <f aca="false">IFERROR(IF(J317=0, 0, K317/J317/IF(K318&lt;&gt;0, K318, 100)*10000), 0)</f>
        <v>0</v>
      </c>
      <c r="L319" s="43" t="n">
        <f aca="false">IFERROR(IF(K317=0, 0, L317/K317/IF(L318&lt;&gt;0, L318, 100)*10000), 0)</f>
        <v>0</v>
      </c>
      <c r="M319" s="43" t="n">
        <f aca="false">IFERROR(IF(L317=0, 0, M317/L317/IF(M318&lt;&gt;0, M318, 100)*10000), 0)</f>
        <v>0</v>
      </c>
      <c r="R319" s="7"/>
      <c r="AB319" s="39" t="n">
        <v>0</v>
      </c>
      <c r="AC319" s="39" t="n">
        <v>0</v>
      </c>
      <c r="AD319" s="39" t="n">
        <v>0</v>
      </c>
      <c r="AE319" s="39" t="n">
        <v>0</v>
      </c>
      <c r="AF319" s="39" t="n">
        <v>0</v>
      </c>
      <c r="AG319" s="39" t="n">
        <v>0</v>
      </c>
    </row>
    <row r="320" customFormat="false" ht="31.5" hidden="false" customHeight="false" outlineLevel="0" collapsed="false">
      <c r="A320" s="35" t="n">
        <v>303120</v>
      </c>
      <c r="B320" s="111"/>
      <c r="C320" s="35" t="n">
        <v>100312</v>
      </c>
      <c r="D320" s="111"/>
      <c r="E320" s="88" t="s">
        <v>40</v>
      </c>
      <c r="F320" s="121"/>
      <c r="G320" s="49"/>
      <c r="H320" s="53"/>
      <c r="I320" s="53"/>
      <c r="J320" s="53"/>
      <c r="K320" s="53"/>
      <c r="L320" s="53"/>
      <c r="M320" s="53"/>
      <c r="R320" s="7"/>
      <c r="AB320" s="39"/>
      <c r="AC320" s="39"/>
      <c r="AD320" s="39"/>
      <c r="AE320" s="39"/>
      <c r="AF320" s="39"/>
      <c r="AG320" s="39"/>
    </row>
    <row r="321" customFormat="false" ht="15" hidden="false" customHeight="false" outlineLevel="0" collapsed="false">
      <c r="A321" s="35" t="n">
        <v>303130</v>
      </c>
      <c r="B321" s="35" t="n">
        <f aca="false">VALUE(CONCATENATE($A$2, $C$4, C321))</f>
        <v>36100313</v>
      </c>
      <c r="C321" s="35" t="n">
        <v>100313</v>
      </c>
      <c r="D321" s="35"/>
      <c r="E321" s="61" t="s">
        <v>77</v>
      </c>
      <c r="F321" s="55" t="s">
        <v>69</v>
      </c>
      <c r="G321" s="97" t="n">
        <f aca="false">IF(AB321="", "", AB321)</f>
        <v>98.314</v>
      </c>
      <c r="H321" s="97" t="n">
        <f aca="false">IF(AC321="", "", AC321)</f>
        <v>119.3</v>
      </c>
      <c r="I321" s="97" t="n">
        <v>143</v>
      </c>
      <c r="J321" s="97" t="n">
        <v>149.1</v>
      </c>
      <c r="K321" s="97" t="n">
        <v>154.1</v>
      </c>
      <c r="L321" s="97" t="n">
        <v>166.5</v>
      </c>
      <c r="M321" s="97" t="n">
        <v>175.9</v>
      </c>
      <c r="R321" s="7"/>
      <c r="AB321" s="39" t="n">
        <v>98.314</v>
      </c>
      <c r="AC321" s="39" t="n">
        <v>119.3</v>
      </c>
      <c r="AD321" s="39" t="n">
        <v>128</v>
      </c>
      <c r="AE321" s="39" t="n">
        <v>136</v>
      </c>
      <c r="AF321" s="39" t="n">
        <v>128.8</v>
      </c>
      <c r="AG321" s="39" t="n">
        <v>154.1</v>
      </c>
    </row>
    <row r="322" customFormat="false" ht="31.5" hidden="false" customHeight="false" outlineLevel="0" collapsed="false">
      <c r="A322" s="35" t="n">
        <v>303140</v>
      </c>
      <c r="B322" s="35" t="n">
        <f aca="false">VALUE(CONCATENATE($A$2, $C$4, C322))</f>
        <v>36100314</v>
      </c>
      <c r="C322" s="35" t="n">
        <v>100314</v>
      </c>
      <c r="D322" s="35"/>
      <c r="E322" s="61" t="s">
        <v>78</v>
      </c>
      <c r="F322" s="55" t="s">
        <v>64</v>
      </c>
      <c r="G322" s="112" t="n">
        <f aca="false">IF(AB322="", "", AB322)</f>
        <v>106.9</v>
      </c>
      <c r="H322" s="112" t="n">
        <f aca="false">IF(AC322="", "", AC322)</f>
        <v>106.9</v>
      </c>
      <c r="I322" s="112" t="n">
        <f aca="false">IF(AD322="", "", AD322)</f>
        <v>107.1</v>
      </c>
      <c r="J322" s="112" t="n">
        <f aca="false">J403</f>
        <v>107.3</v>
      </c>
      <c r="K322" s="112" t="n">
        <f aca="false">K403</f>
        <v>104.3</v>
      </c>
      <c r="L322" s="112" t="n">
        <f aca="false">L403</f>
        <v>104.2</v>
      </c>
      <c r="M322" s="112" t="n">
        <f aca="false">M403</f>
        <v>104.1</v>
      </c>
      <c r="R322" s="7"/>
      <c r="AB322" s="39" t="n">
        <v>106.9</v>
      </c>
      <c r="AC322" s="39" t="n">
        <v>106.9</v>
      </c>
      <c r="AD322" s="39" t="n">
        <v>107.1</v>
      </c>
      <c r="AE322" s="39" t="n">
        <v>106.9</v>
      </c>
      <c r="AF322" s="39" t="n">
        <v>107.1</v>
      </c>
      <c r="AG322" s="39" t="n">
        <v>107.2</v>
      </c>
    </row>
    <row r="323" customFormat="false" ht="31.5" hidden="false" customHeight="false" outlineLevel="0" collapsed="false">
      <c r="A323" s="35" t="n">
        <v>303150</v>
      </c>
      <c r="B323" s="59" t="n">
        <f aca="false">VALUE(CONCATENATE($A$2, $C$4, C323))</f>
        <v>36100315</v>
      </c>
      <c r="C323" s="35" t="n">
        <v>100315</v>
      </c>
      <c r="D323" s="59"/>
      <c r="E323" s="118" t="s">
        <v>79</v>
      </c>
      <c r="F323" s="100" t="s">
        <v>64</v>
      </c>
      <c r="G323" s="42" t="n">
        <f aca="false">IF(AB323="", "", AB323)</f>
        <v>0</v>
      </c>
      <c r="H323" s="43" t="n">
        <f aca="false">IFERROR(IF(G321=0, 0, H321/G321/IF(H322&lt;&gt;0, H322, 100)*10000), 0)</f>
        <v>113.513462801353</v>
      </c>
      <c r="I323" s="43" t="n">
        <f aca="false">IFERROR(IF(H321=0, 0, I321/H321/IF(I322&lt;&gt;0, I322, 100)*10000), 0)</f>
        <v>111.919593207498</v>
      </c>
      <c r="J323" s="43" t="n">
        <f aca="false">IFERROR(IF(I321=0, 0, J321/I321/IF(J322&lt;&gt;0, J322, 100)*10000), 0)</f>
        <v>97.1721661376834</v>
      </c>
      <c r="K323" s="43" t="n">
        <f aca="false">IFERROR(IF(J321=0, 0, K321/J321/IF(K322&lt;&gt;0, K322, 100)*10000), 0)</f>
        <v>99.0924775241414</v>
      </c>
      <c r="L323" s="43" t="n">
        <f aca="false">IFERROR(IF(K321=0, 0, L321/K321/IF(L322&lt;&gt;0, L322, 100)*10000), 0)</f>
        <v>103.691672655665</v>
      </c>
      <c r="M323" s="43" t="n">
        <f aca="false">IFERROR(IF(L321=0, 0, M321/L321/IF(M322&lt;&gt;0, M322, 100)*10000), 0)</f>
        <v>101.484770072666</v>
      </c>
      <c r="R323" s="7"/>
      <c r="AB323" s="39" t="n">
        <v>0</v>
      </c>
      <c r="AC323" s="39" t="n">
        <v>113.513462801353</v>
      </c>
      <c r="AD323" s="39" t="n">
        <v>100.17977573818</v>
      </c>
      <c r="AE323" s="39" t="n">
        <v>99.3919550982226</v>
      </c>
      <c r="AF323" s="39" t="n">
        <v>88.4275278738947</v>
      </c>
      <c r="AG323" s="39" t="n">
        <v>111.607142857143</v>
      </c>
    </row>
    <row r="324" customFormat="false" ht="31.5" hidden="false" customHeight="false" outlineLevel="0" collapsed="false">
      <c r="A324" s="35" t="n">
        <v>303160</v>
      </c>
      <c r="B324" s="111"/>
      <c r="C324" s="35" t="n">
        <v>100316</v>
      </c>
      <c r="D324" s="111"/>
      <c r="E324" s="88" t="s">
        <v>41</v>
      </c>
      <c r="F324" s="90"/>
      <c r="G324" s="49"/>
      <c r="H324" s="53"/>
      <c r="I324" s="53"/>
      <c r="J324" s="53"/>
      <c r="K324" s="53"/>
      <c r="L324" s="53"/>
      <c r="M324" s="53"/>
      <c r="R324" s="7"/>
      <c r="AB324" s="39"/>
      <c r="AC324" s="39"/>
      <c r="AD324" s="39"/>
      <c r="AE324" s="39"/>
      <c r="AF324" s="39"/>
      <c r="AG324" s="39"/>
    </row>
    <row r="325" customFormat="false" ht="15.75" hidden="false" customHeight="false" outlineLevel="0" collapsed="false">
      <c r="A325" s="35" t="n">
        <v>303170</v>
      </c>
      <c r="B325" s="35" t="n">
        <f aca="false">VALUE(CONCATENATE($A$2, $C$4, C325))</f>
        <v>36100317</v>
      </c>
      <c r="C325" s="35" t="n">
        <v>100317</v>
      </c>
      <c r="D325" s="35"/>
      <c r="E325" s="61" t="s">
        <v>77</v>
      </c>
      <c r="F325" s="55" t="s">
        <v>69</v>
      </c>
      <c r="G325" s="97" t="str">
        <f aca="false">IF(AB325="", "", AB325)</f>
        <v/>
      </c>
      <c r="H325" s="97" t="str">
        <f aca="false">IF(AC325="", "", AC325)</f>
        <v/>
      </c>
      <c r="I325" s="97" t="str">
        <f aca="false">IF(AD325="", "", AD325)</f>
        <v/>
      </c>
      <c r="J325" s="97" t="str">
        <f aca="false">IF(AE325="", "", AE325)</f>
        <v/>
      </c>
      <c r="K325" s="97" t="str">
        <f aca="false">IF(AF325="", "", AF325)</f>
        <v/>
      </c>
      <c r="L325" s="97" t="str">
        <f aca="false">IF(AG325="", "", AG325)</f>
        <v/>
      </c>
      <c r="M325" s="97"/>
      <c r="R325" s="7"/>
      <c r="AB325" s="39"/>
      <c r="AC325" s="39"/>
      <c r="AD325" s="39"/>
      <c r="AE325" s="39"/>
      <c r="AF325" s="39"/>
      <c r="AG325" s="39"/>
    </row>
    <row r="326" customFormat="false" ht="31.5" hidden="false" customHeight="false" outlineLevel="0" collapsed="false">
      <c r="A326" s="35" t="n">
        <v>303180</v>
      </c>
      <c r="B326" s="35" t="n">
        <f aca="false">VALUE(CONCATENATE($A$2, $C$4, C326))</f>
        <v>36100318</v>
      </c>
      <c r="C326" s="35" t="n">
        <v>100318</v>
      </c>
      <c r="D326" s="35"/>
      <c r="E326" s="61" t="s">
        <v>78</v>
      </c>
      <c r="F326" s="55" t="s">
        <v>64</v>
      </c>
      <c r="G326" s="112" t="str">
        <f aca="false">IF(AB326="", "", AB326)</f>
        <v/>
      </c>
      <c r="H326" s="112" t="str">
        <f aca="false">IF(AC326="", "", AC326)</f>
        <v/>
      </c>
      <c r="I326" s="112" t="str">
        <f aca="false">IF(AD326="", "", AD326)</f>
        <v/>
      </c>
      <c r="J326" s="112" t="n">
        <f aca="false">J398</f>
        <v>108.4</v>
      </c>
      <c r="K326" s="112" t="n">
        <f aca="false">K398</f>
        <v>107.3</v>
      </c>
      <c r="L326" s="112" t="n">
        <f aca="false">L398</f>
        <v>105.3</v>
      </c>
      <c r="M326" s="112" t="n">
        <f aca="false">M398</f>
        <v>104.4</v>
      </c>
      <c r="R326" s="7"/>
      <c r="AB326" s="39"/>
      <c r="AC326" s="39"/>
      <c r="AD326" s="39"/>
      <c r="AE326" s="39"/>
      <c r="AF326" s="39"/>
      <c r="AG326" s="39"/>
    </row>
    <row r="327" customFormat="false" ht="31.5" hidden="false" customHeight="false" outlineLevel="0" collapsed="false">
      <c r="A327" s="35" t="n">
        <v>303190</v>
      </c>
      <c r="B327" s="59" t="n">
        <f aca="false">VALUE(CONCATENATE($A$2, $C$4, C327))</f>
        <v>36100319</v>
      </c>
      <c r="C327" s="35" t="n">
        <v>100319</v>
      </c>
      <c r="D327" s="59"/>
      <c r="E327" s="118" t="s">
        <v>79</v>
      </c>
      <c r="F327" s="100" t="s">
        <v>64</v>
      </c>
      <c r="G327" s="42" t="n">
        <f aca="false">IF(AB327="", "", AB327)</f>
        <v>0</v>
      </c>
      <c r="H327" s="43" t="n">
        <f aca="false">IFERROR(IF(G325=0, 0, H325/G325/IF(H326&lt;&gt;0, H326, 100)*10000), 0)</f>
        <v>0</v>
      </c>
      <c r="I327" s="43" t="n">
        <f aca="false">IFERROR(IF(H325=0, 0, I325/H325/IF(I326&lt;&gt;0, I326, 100)*10000), 0)</f>
        <v>0</v>
      </c>
      <c r="J327" s="43" t="n">
        <f aca="false">IFERROR(IF(I325=0, 0, J325/I325/IF(J326&lt;&gt;0, J326, 100)*10000), 0)</f>
        <v>0</v>
      </c>
      <c r="K327" s="43" t="n">
        <f aca="false">IFERROR(IF(J325=0, 0, K325/J325/IF(K326&lt;&gt;0, K326, 100)*10000), 0)</f>
        <v>0</v>
      </c>
      <c r="L327" s="43" t="n">
        <f aca="false">IFERROR(IF(K325=0, 0, L325/K325/IF(L326&lt;&gt;0, L326, 100)*10000), 0)</f>
        <v>0</v>
      </c>
      <c r="M327" s="43" t="n">
        <f aca="false">IFERROR(IF(L325=0, 0, M325/L325/IF(M326&lt;&gt;0, M326, 100)*10000), 0)</f>
        <v>0</v>
      </c>
      <c r="R327" s="7"/>
      <c r="AB327" s="39" t="n">
        <v>0</v>
      </c>
      <c r="AC327" s="39" t="n">
        <v>0</v>
      </c>
      <c r="AD327" s="39" t="n">
        <v>0</v>
      </c>
      <c r="AE327" s="39" t="n">
        <v>0</v>
      </c>
      <c r="AF327" s="39" t="n">
        <v>0</v>
      </c>
      <c r="AG327" s="39" t="n">
        <v>0</v>
      </c>
    </row>
    <row r="328" customFormat="false" ht="15.75" hidden="false" customHeight="false" outlineLevel="0" collapsed="false">
      <c r="A328" s="35" t="n">
        <v>303200</v>
      </c>
      <c r="B328" s="111"/>
      <c r="C328" s="35" t="n">
        <v>100320</v>
      </c>
      <c r="D328" s="111"/>
      <c r="E328" s="54" t="s">
        <v>42</v>
      </c>
      <c r="F328" s="121"/>
      <c r="G328" s="49"/>
      <c r="H328" s="53"/>
      <c r="I328" s="53"/>
      <c r="J328" s="53"/>
      <c r="K328" s="53"/>
      <c r="L328" s="53"/>
      <c r="M328" s="53"/>
      <c r="R328" s="7"/>
      <c r="AB328" s="39"/>
      <c r="AC328" s="39"/>
      <c r="AD328" s="39"/>
      <c r="AE328" s="39"/>
      <c r="AF328" s="39"/>
      <c r="AG328" s="39"/>
    </row>
    <row r="329" customFormat="false" ht="15" hidden="false" customHeight="false" outlineLevel="0" collapsed="false">
      <c r="A329" s="35" t="n">
        <v>303210</v>
      </c>
      <c r="B329" s="35" t="n">
        <f aca="false">VALUE(CONCATENATE($A$2, $C$4, C329))</f>
        <v>36100321</v>
      </c>
      <c r="C329" s="35" t="n">
        <v>100321</v>
      </c>
      <c r="D329" s="35"/>
      <c r="E329" s="61" t="s">
        <v>77</v>
      </c>
      <c r="F329" s="55" t="s">
        <v>69</v>
      </c>
      <c r="G329" s="97" t="n">
        <f aca="false">IF(AB329="", "", AB329)</f>
        <v>139.45</v>
      </c>
      <c r="H329" s="97" t="n">
        <f aca="false">IF(AC329="", "", AC329)</f>
        <v>166.3</v>
      </c>
      <c r="I329" s="97" t="n">
        <f aca="false">IF(AD329="", "", AD329)</f>
        <v>179.9</v>
      </c>
      <c r="J329" s="97" t="n">
        <v>199</v>
      </c>
      <c r="K329" s="97" t="n">
        <v>215.4</v>
      </c>
      <c r="L329" s="97" t="n">
        <v>228.3</v>
      </c>
      <c r="M329" s="97" t="n">
        <v>241</v>
      </c>
      <c r="R329" s="7"/>
      <c r="AB329" s="39" t="n">
        <v>139.45</v>
      </c>
      <c r="AC329" s="39" t="n">
        <v>166.3</v>
      </c>
      <c r="AD329" s="39" t="n">
        <v>179.9</v>
      </c>
      <c r="AE329" s="39" t="n">
        <v>196.1</v>
      </c>
      <c r="AF329" s="39" t="n">
        <v>212.4</v>
      </c>
      <c r="AG329" s="39" t="n">
        <v>230.3</v>
      </c>
    </row>
    <row r="330" customFormat="false" ht="31.5" hidden="false" customHeight="false" outlineLevel="0" collapsed="false">
      <c r="A330" s="35" t="n">
        <v>303220</v>
      </c>
      <c r="B330" s="35" t="n">
        <f aca="false">VALUE(CONCATENATE($A$2, $C$4, C330))</f>
        <v>36100322</v>
      </c>
      <c r="C330" s="35" t="n">
        <v>100322</v>
      </c>
      <c r="D330" s="35"/>
      <c r="E330" s="61" t="s">
        <v>78</v>
      </c>
      <c r="F330" s="55" t="s">
        <v>64</v>
      </c>
      <c r="G330" s="112" t="n">
        <f aca="false">IF(AB330="", "", AB330)</f>
        <v>109.2</v>
      </c>
      <c r="H330" s="112" t="n">
        <f aca="false">IF(AC330="", "", AC330)</f>
        <v>109.1</v>
      </c>
      <c r="I330" s="112" t="n">
        <f aca="false">IF(AD330="", "", AD330)</f>
        <v>108.9</v>
      </c>
      <c r="J330" s="112" t="n">
        <f aca="false">J404</f>
        <v>106.6</v>
      </c>
      <c r="K330" s="112" t="n">
        <f aca="false">K404</f>
        <v>104.7</v>
      </c>
      <c r="L330" s="112" t="n">
        <f aca="false">L404</f>
        <v>104</v>
      </c>
      <c r="M330" s="112" t="n">
        <f aca="false">M404</f>
        <v>104.3</v>
      </c>
      <c r="R330" s="7"/>
      <c r="AB330" s="39" t="n">
        <v>109.2</v>
      </c>
      <c r="AC330" s="39" t="n">
        <v>109.1</v>
      </c>
      <c r="AD330" s="39" t="n">
        <v>108.9</v>
      </c>
      <c r="AE330" s="39" t="n">
        <v>108.9</v>
      </c>
      <c r="AF330" s="39" t="n">
        <v>108.9</v>
      </c>
      <c r="AG330" s="39" t="n">
        <v>109</v>
      </c>
    </row>
    <row r="331" customFormat="false" ht="31.5" hidden="false" customHeight="false" outlineLevel="0" collapsed="false">
      <c r="A331" s="35" t="n">
        <v>303230</v>
      </c>
      <c r="B331" s="59" t="n">
        <f aca="false">VALUE(CONCATENATE($A$2, $C$4, C331))</f>
        <v>36100323</v>
      </c>
      <c r="C331" s="35" t="n">
        <v>100323</v>
      </c>
      <c r="D331" s="59"/>
      <c r="E331" s="118" t="s">
        <v>79</v>
      </c>
      <c r="F331" s="100" t="s">
        <v>64</v>
      </c>
      <c r="G331" s="42" t="n">
        <f aca="false">IF(AB331="", "", AB331)</f>
        <v>0</v>
      </c>
      <c r="H331" s="43" t="n">
        <f aca="false">IFERROR(IF(G329=0, 0, H329/G329/IF(H330&lt;&gt;0, H330, 100)*10000), 0)</f>
        <v>109.307252960186</v>
      </c>
      <c r="I331" s="43" t="n">
        <f aca="false">IFERROR(IF(H329=0, 0, I329/H329/IF(I330&lt;&gt;0, I330, 100)*10000), 0)</f>
        <v>99.3369986974098</v>
      </c>
      <c r="J331" s="43" t="n">
        <f aca="false">IFERROR(IF(I329=0, 0, J329/I329/IF(J330&lt;&gt;0, J330, 100)*10000), 0)</f>
        <v>103.768301547556</v>
      </c>
      <c r="K331" s="43" t="n">
        <f aca="false">IFERROR(IF(J329=0, 0, K329/J329/IF(K330&lt;&gt;0, K330, 100)*10000), 0)</f>
        <v>103.382240716476</v>
      </c>
      <c r="L331" s="43" t="n">
        <f aca="false">IFERROR(IF(K329=0, 0, L329/K329/IF(L330&lt;&gt;0, L330, 100)*10000), 0)</f>
        <v>101.912363402614</v>
      </c>
      <c r="M331" s="43" t="n">
        <f aca="false">IFERROR(IF(L329=0, 0, M329/L329/IF(M330&lt;&gt;0, M330, 100)*10000), 0)</f>
        <v>101.210791842158</v>
      </c>
      <c r="R331" s="7"/>
      <c r="AB331" s="39" t="n">
        <v>0</v>
      </c>
      <c r="AC331" s="39" t="n">
        <v>109.307252960186</v>
      </c>
      <c r="AD331" s="39" t="n">
        <v>99.3369986974098</v>
      </c>
      <c r="AE331" s="39" t="n">
        <v>100.09642128496</v>
      </c>
      <c r="AF331" s="39" t="n">
        <v>99.4601337654511</v>
      </c>
      <c r="AG331" s="39" t="n">
        <v>99.4747663228459</v>
      </c>
    </row>
    <row r="332" customFormat="false" ht="15.75" hidden="false" customHeight="false" outlineLevel="0" collapsed="false">
      <c r="A332" s="35" t="n">
        <v>303240</v>
      </c>
      <c r="B332" s="111"/>
      <c r="C332" s="35" t="n">
        <v>100324</v>
      </c>
      <c r="D332" s="111"/>
      <c r="E332" s="48"/>
      <c r="F332" s="80"/>
      <c r="G332" s="134"/>
      <c r="H332" s="53"/>
      <c r="I332" s="53"/>
      <c r="J332" s="53"/>
      <c r="K332" s="53"/>
      <c r="L332" s="53"/>
      <c r="M332" s="53"/>
      <c r="R332" s="7"/>
      <c r="AB332" s="39"/>
      <c r="AC332" s="39"/>
      <c r="AD332" s="39"/>
      <c r="AE332" s="39"/>
      <c r="AF332" s="39"/>
      <c r="AG332" s="39"/>
    </row>
    <row r="333" customFormat="false" ht="31.5" hidden="false" customHeight="false" outlineLevel="0" collapsed="false">
      <c r="A333" s="35" t="n">
        <v>303250</v>
      </c>
      <c r="B333" s="35" t="n">
        <f aca="false">VALUE(CONCATENATE($A$2, $C$4, C333))</f>
        <v>36100325</v>
      </c>
      <c r="C333" s="35" t="n">
        <v>100325</v>
      </c>
      <c r="D333" s="35"/>
      <c r="E333" s="63" t="s">
        <v>101</v>
      </c>
      <c r="F333" s="64" t="s">
        <v>69</v>
      </c>
      <c r="G333" s="74" t="n">
        <f aca="false">ROUND(SUM(G338, G342, G346, G350, G354, G358, G362, G366, G370, G374), 1)</f>
        <v>0</v>
      </c>
      <c r="H333" s="74" t="n">
        <f aca="false">ROUND(SUM(H338, H342, H346, H350, H354, H358, H362, H366, H370, H374), 1)</f>
        <v>0</v>
      </c>
      <c r="I333" s="74" t="n">
        <f aca="false">ROUND(SUM(I338, I342, I346, I350, I354, I358, I362, I366, I370, I374), 1)</f>
        <v>0</v>
      </c>
      <c r="J333" s="74" t="n">
        <f aca="false">ROUND(SUM(J338, J342, J346, J350, J354, J358, J362, J366, J370, J374), 1)</f>
        <v>0</v>
      </c>
      <c r="K333" s="74" t="n">
        <f aca="false">ROUND(SUM(K338, K342, K346, K350, K354, K358, K362, K366, K370, K374), 1)</f>
        <v>0</v>
      </c>
      <c r="L333" s="74" t="n">
        <f aca="false">ROUND(SUM(L338, L342, L346, L350, L354, L358, L362, L366, L370, L374), 1)</f>
        <v>0</v>
      </c>
      <c r="M333" s="74" t="n">
        <f aca="false">ROUND(SUM(M338, M342, M346, M350, M354, M358, M362, M366, M370, M374), 1)</f>
        <v>0</v>
      </c>
      <c r="R333" s="7"/>
      <c r="AB333" s="39" t="n">
        <v>0</v>
      </c>
      <c r="AC333" s="39" t="n">
        <v>0</v>
      </c>
      <c r="AD333" s="39" t="n">
        <v>0</v>
      </c>
      <c r="AE333" s="39" t="n">
        <v>0</v>
      </c>
      <c r="AF333" s="39" t="n">
        <v>0</v>
      </c>
      <c r="AG333" s="39" t="n">
        <v>0</v>
      </c>
    </row>
    <row r="334" customFormat="false" ht="31.5" hidden="false" customHeight="true" outlineLevel="0" collapsed="false">
      <c r="A334" s="35" t="n">
        <v>303260</v>
      </c>
      <c r="B334" s="35" t="n">
        <f aca="false">VALUE(CONCATENATE($A$2, $C$4, C334))</f>
        <v>36100326</v>
      </c>
      <c r="C334" s="35" t="n">
        <v>100326</v>
      </c>
      <c r="D334" s="35"/>
      <c r="E334" s="69" t="s">
        <v>78</v>
      </c>
      <c r="F334" s="64" t="s">
        <v>64</v>
      </c>
      <c r="G334" s="115" t="n">
        <f aca="false">SUM(IFERROR(G338/G333*IF(G339&lt;&gt;0, G339, 100), 0), IFERROR(G342/G333*IF(G343&lt;&gt;0, G343, 100), 0), IFERROR(G346/G333*IF(G347&lt;&gt;0, G347, 100), 0), IFERROR(G350/G333*IF(G351&lt;&gt;0, G351, 100), 0), IFERROR(G354/G333*IF(G355&lt;&gt;0, G355, 100), 0), IFERROR(G358/G333*IF(G359&lt;&gt;0, G359, 100), 0), IFERROR(G362/G333*IF(G363&lt;&gt;0, G363, 100), 0), IFERROR(G366/G333*IF(G367&lt;&gt;0, G367, 100), 0), IFERROR(G370/G333*IF(G371&lt;&gt;0, G371, 100), 0), IFERROR(G374/G333*IF(G375&lt;&gt;0, G375, 100), 0))</f>
        <v>0</v>
      </c>
      <c r="H334" s="115" t="n">
        <f aca="false">SUM(IFERROR(H338/H333*IF(H339&lt;&gt;0, H339, 100), 0), IFERROR(H342/H333*IF(H343&lt;&gt;0, H343, 100), 0), IFERROR(H346/H333*IF(H347&lt;&gt;0, H347, 100), 0), IFERROR(H350/H333*IF(H351&lt;&gt;0, H351, 100), 0), IFERROR(H354/H333*IF(H355&lt;&gt;0, H355, 100), 0), IFERROR(H358/H333*IF(H359&lt;&gt;0, H359, 100), 0), IFERROR(H362/H333*IF(H363&lt;&gt;0, H363, 100), 0), IFERROR(H366/H333*IF(H367&lt;&gt;0, H367, 100), 0), IFERROR(H370/H333*IF(H371&lt;&gt;0, H371, 100), 0), IFERROR(H374/H333*IF(H375&lt;&gt;0, H375, 100), 0))</f>
        <v>0</v>
      </c>
      <c r="I334" s="115" t="n">
        <f aca="false">SUM(IFERROR(I338/I333*IF(I339&lt;&gt;0, I339, 100), 0), IFERROR(I342/I333*IF(I343&lt;&gt;0, I343, 100), 0), IFERROR(I346/I333*IF(I347&lt;&gt;0, I347, 100), 0), IFERROR(I350/I333*IF(I351&lt;&gt;0, I351, 100), 0), IFERROR(I354/I333*IF(I355&lt;&gt;0, I355, 100), 0), IFERROR(I358/I333*IF(I359&lt;&gt;0, I359, 100), 0), IFERROR(I362/I333*IF(I363&lt;&gt;0, I363, 100), 0), IFERROR(I366/I333*IF(I367&lt;&gt;0, I367, 100), 0), IFERROR(I370/I333*IF(I371&lt;&gt;0, I371, 100), 0), IFERROR(I374/I333*IF(I375&lt;&gt;0, I375, 100), 0))</f>
        <v>0</v>
      </c>
      <c r="J334" s="115" t="n">
        <f aca="false">SUM(IFERROR(J338/J333*IF(J339&lt;&gt;0, J339, 100), 0), IFERROR(J342/J333*IF(J343&lt;&gt;0, J343, 100), 0), IFERROR(J346/J333*IF(J347&lt;&gt;0, J347, 100), 0), IFERROR(J350/J333*IF(J351&lt;&gt;0, J351, 100), 0), IFERROR(J354/J333*IF(J355&lt;&gt;0, J355, 100), 0), IFERROR(J358/J333*IF(J359&lt;&gt;0, J359, 100), 0), IFERROR(J362/J333*IF(J363&lt;&gt;0, J363, 100), 0), IFERROR(J366/J333*IF(J367&lt;&gt;0, J367, 100), 0), IFERROR(J370/J333*IF(J371&lt;&gt;0, J371, 100), 0), IFERROR(J374/J333*IF(J375&lt;&gt;0, J375, 100), 0))</f>
        <v>0</v>
      </c>
      <c r="K334" s="115" t="n">
        <f aca="false">SUM(IFERROR(K338/K333*IF(K339&lt;&gt;0, K339, 100), 0), IFERROR(K342/K333*IF(K343&lt;&gt;0, K343, 100), 0), IFERROR(K346/K333*IF(K347&lt;&gt;0, K347, 100), 0), IFERROR(K350/K333*IF(K351&lt;&gt;0, K351, 100), 0), IFERROR(K354/K333*IF(K355&lt;&gt;0, K355, 100), 0), IFERROR(K358/K333*IF(K359&lt;&gt;0, K359, 100), 0), IFERROR(K362/K333*IF(K363&lt;&gt;0, K363, 100), 0), IFERROR(K366/K333*IF(K367&lt;&gt;0, K367, 100), 0), IFERROR(K370/K333*IF(K371&lt;&gt;0, K371, 100), 0), IFERROR(K374/K333*IF(K375&lt;&gt;0, K375, 100), 0))</f>
        <v>0</v>
      </c>
      <c r="L334" s="115" t="n">
        <f aca="false">SUM(IFERROR(L338/L333*IF(L339&lt;&gt;0, L339, 100), 0), IFERROR(L342/L333*IF(L343&lt;&gt;0, L343, 100), 0), IFERROR(L346/L333*IF(L347&lt;&gt;0, L347, 100), 0), IFERROR(L350/L333*IF(L351&lt;&gt;0, L351, 100), 0), IFERROR(L354/L333*IF(L355&lt;&gt;0, L355, 100), 0), IFERROR(L358/L333*IF(L359&lt;&gt;0, L359, 100), 0), IFERROR(L362/L333*IF(L363&lt;&gt;0, L363, 100), 0), IFERROR(L366/L333*IF(L367&lt;&gt;0, L367, 100), 0), IFERROR(L370/L333*IF(L371&lt;&gt;0, L371, 100), 0), IFERROR(L374/L333*IF(L375&lt;&gt;0, L375, 100), 0))</f>
        <v>0</v>
      </c>
      <c r="M334" s="115" t="n">
        <f aca="false">SUM(IFERROR(M338/M333*IF(M339&lt;&gt;0, M339, 100), 0), IFERROR(M342/M333*IF(M343&lt;&gt;0, M343, 100), 0), IFERROR(M346/M333*IF(M347&lt;&gt;0, M347, 100), 0), IFERROR(M350/M333*IF(M351&lt;&gt;0, M351, 100), 0), IFERROR(M354/M333*IF(M355&lt;&gt;0, M355, 100), 0), IFERROR(M358/M333*IF(M359&lt;&gt;0, M359, 100), 0), IFERROR(M362/M333*IF(M363&lt;&gt;0, M363, 100), 0), IFERROR(M366/M333*IF(M367&lt;&gt;0, M367, 100), 0), IFERROR(M370/M333*IF(M371&lt;&gt;0, M371, 100), 0), IFERROR(M374/M333*IF(M375&lt;&gt;0, M375, 100), 0))</f>
        <v>0</v>
      </c>
      <c r="R334" s="116" t="s">
        <v>102</v>
      </c>
      <c r="S334" s="116"/>
      <c r="T334" s="116"/>
      <c r="U334" s="116"/>
      <c r="V334" s="116"/>
      <c r="W334" s="116"/>
      <c r="X334" s="116"/>
      <c r="Y334" s="116"/>
      <c r="Z334" s="117"/>
      <c r="AA334" s="117"/>
      <c r="AB334" s="39" t="n">
        <v>0</v>
      </c>
      <c r="AC334" s="39" t="n">
        <v>0</v>
      </c>
      <c r="AD334" s="39" t="n">
        <v>0</v>
      </c>
      <c r="AE334" s="39" t="n">
        <v>0</v>
      </c>
      <c r="AF334" s="39" t="n">
        <v>0</v>
      </c>
      <c r="AG334" s="39" t="n">
        <v>0</v>
      </c>
    </row>
    <row r="335" customFormat="false" ht="31.5" hidden="false" customHeight="false" outlineLevel="0" collapsed="false">
      <c r="A335" s="35" t="n">
        <v>303270</v>
      </c>
      <c r="B335" s="59" t="n">
        <f aca="false">VALUE(CONCATENATE($A$2, $C$4, C335))</f>
        <v>36100327</v>
      </c>
      <c r="C335" s="35" t="n">
        <v>100327</v>
      </c>
      <c r="D335" s="59"/>
      <c r="E335" s="123" t="s">
        <v>79</v>
      </c>
      <c r="F335" s="102" t="s">
        <v>64</v>
      </c>
      <c r="G335" s="42" t="n">
        <f aca="false">IF(AB335="", "", AB335)</f>
        <v>0</v>
      </c>
      <c r="H335" s="43" t="n">
        <f aca="false">IFERROR(IF(G333=0, 0, H333/G333/IF(H334&lt;&gt;0, H334, 100)*10000), 0)</f>
        <v>0</v>
      </c>
      <c r="I335" s="43" t="n">
        <f aca="false">IFERROR(IF(H333=0, 0, I333/H333/IF(I334&lt;&gt;0, I334, 100)*10000), 0)</f>
        <v>0</v>
      </c>
      <c r="J335" s="43" t="n">
        <f aca="false">IFERROR(IF(I333=0, 0, J333/I333/IF(J334&lt;&gt;0, J334, 100)*10000), 0)</f>
        <v>0</v>
      </c>
      <c r="K335" s="43" t="n">
        <f aca="false">IFERROR(IF(J333=0, 0, K333/J333/IF(K334&lt;&gt;0, K334, 100)*10000), 0)</f>
        <v>0</v>
      </c>
      <c r="L335" s="43" t="n">
        <f aca="false">IFERROR(IF(K333=0, 0, L333/K333/IF(L334&lt;&gt;0, L334, 100)*10000), 0)</f>
        <v>0</v>
      </c>
      <c r="M335" s="43" t="n">
        <f aca="false">IFERROR(IF(L333=0, 0, M333/L333/IF(M334&lt;&gt;0, M334, 100)*10000), 0)</f>
        <v>0</v>
      </c>
      <c r="R335" s="117"/>
      <c r="S335" s="117"/>
      <c r="T335" s="117"/>
      <c r="U335" s="117"/>
      <c r="V335" s="117"/>
      <c r="W335" s="117"/>
      <c r="X335" s="117"/>
      <c r="Y335" s="117"/>
      <c r="AB335" s="39" t="n">
        <v>0</v>
      </c>
      <c r="AC335" s="39" t="n">
        <v>0</v>
      </c>
      <c r="AD335" s="39" t="n">
        <v>0</v>
      </c>
      <c r="AE335" s="39" t="n">
        <v>0</v>
      </c>
      <c r="AF335" s="39" t="n">
        <v>0</v>
      </c>
      <c r="AG335" s="39" t="n">
        <v>0</v>
      </c>
    </row>
    <row r="336" customFormat="false" ht="78.75" hidden="false" customHeight="false" outlineLevel="0" collapsed="false">
      <c r="A336" s="35" t="n">
        <v>303280</v>
      </c>
      <c r="B336" s="44"/>
      <c r="C336" s="35" t="n">
        <v>100328</v>
      </c>
      <c r="D336" s="44"/>
      <c r="E336" s="135" t="s">
        <v>103</v>
      </c>
      <c r="F336" s="64"/>
      <c r="G336" s="91" t="n">
        <f aca="false">ROUND(G333-SUM(G338, G342, G346, G350, G354, G358, G362, G366, G370, G374), 1)</f>
        <v>0</v>
      </c>
      <c r="H336" s="91" t="n">
        <f aca="false">ROUND(H333-SUM(H338, H342, H346, H350, H354, H358, H362, H366, H370, H374), 1)</f>
        <v>0</v>
      </c>
      <c r="I336" s="91" t="n">
        <f aca="false">ROUND(I333-SUM(I338, I342, I346, I350, I354, I358, I362, I366, I370, I374), 1)</f>
        <v>0</v>
      </c>
      <c r="J336" s="91" t="n">
        <f aca="false">ROUND(J333-SUM(J338, J342, J346, J350, J354, J358, J362, J366, J370, J374), 1)</f>
        <v>0</v>
      </c>
      <c r="K336" s="91" t="n">
        <f aca="false">ROUND(K333-SUM(K338, K342, K346, K350, K354, K358, K362, K366, K370, K374), 1)</f>
        <v>0</v>
      </c>
      <c r="L336" s="91" t="n">
        <f aca="false">ROUND(L333-SUM(L338, L342, L346, L350, L354, L358, L362, L366, L370, L374), 1)</f>
        <v>0</v>
      </c>
      <c r="M336" s="91" t="n">
        <f aca="false">ROUND(M333-SUM(M338, M342, M346, M350, M354, M358, M362, M366, M370, M374), 1)</f>
        <v>0</v>
      </c>
      <c r="R336" s="119" t="s">
        <v>104</v>
      </c>
      <c r="AB336" s="39"/>
      <c r="AC336" s="39"/>
      <c r="AD336" s="39"/>
      <c r="AE336" s="39"/>
      <c r="AF336" s="39"/>
      <c r="AG336" s="39"/>
    </row>
    <row r="337" customFormat="false" ht="15.75" hidden="false" customHeight="false" outlineLevel="0" collapsed="false">
      <c r="A337" s="35" t="n">
        <v>303290</v>
      </c>
      <c r="B337" s="111"/>
      <c r="C337" s="35" t="n">
        <v>100329</v>
      </c>
      <c r="D337" s="111"/>
      <c r="E337" s="136" t="s">
        <v>32</v>
      </c>
      <c r="F337" s="64"/>
      <c r="G337" s="49"/>
      <c r="H337" s="53"/>
      <c r="I337" s="53"/>
      <c r="J337" s="53"/>
      <c r="K337" s="53"/>
      <c r="L337" s="53"/>
      <c r="M337" s="53"/>
      <c r="R337" s="7"/>
      <c r="AB337" s="39"/>
      <c r="AC337" s="39"/>
      <c r="AD337" s="39"/>
      <c r="AE337" s="39"/>
      <c r="AF337" s="39"/>
      <c r="AG337" s="39"/>
    </row>
    <row r="338" customFormat="false" ht="15.75" hidden="false" customHeight="false" outlineLevel="0" collapsed="false">
      <c r="A338" s="35" t="n">
        <v>303300</v>
      </c>
      <c r="B338" s="35" t="n">
        <f aca="false">VALUE(CONCATENATE($A$2, $C$4, C338))</f>
        <v>36100330</v>
      </c>
      <c r="C338" s="35" t="n">
        <v>100330</v>
      </c>
      <c r="D338" s="35"/>
      <c r="E338" s="69" t="s">
        <v>77</v>
      </c>
      <c r="F338" s="64" t="s">
        <v>69</v>
      </c>
      <c r="G338" s="97" t="str">
        <f aca="false">IF(AB338="", "", AB338)</f>
        <v/>
      </c>
      <c r="H338" s="97" t="str">
        <f aca="false">IF(AC338="", "", AC338)</f>
        <v/>
      </c>
      <c r="I338" s="97" t="str">
        <f aca="false">IF(AD338="", "", AD338)</f>
        <v/>
      </c>
      <c r="J338" s="97" t="str">
        <f aca="false">IF(AE338="", "", AE338)</f>
        <v/>
      </c>
      <c r="K338" s="97" t="str">
        <f aca="false">IF(AF338="", "", AF338)</f>
        <v/>
      </c>
      <c r="L338" s="97" t="str">
        <f aca="false">IF(AG338="", "", AG338)</f>
        <v/>
      </c>
      <c r="M338" s="97"/>
      <c r="R338" s="7"/>
      <c r="AB338" s="39"/>
      <c r="AC338" s="39"/>
      <c r="AD338" s="39"/>
      <c r="AE338" s="39"/>
      <c r="AF338" s="39"/>
      <c r="AG338" s="39"/>
    </row>
    <row r="339" customFormat="false" ht="31.5" hidden="false" customHeight="false" outlineLevel="0" collapsed="false">
      <c r="A339" s="35" t="n">
        <v>303310</v>
      </c>
      <c r="B339" s="35" t="n">
        <f aca="false">VALUE(CONCATENATE($A$2, $C$4, C339))</f>
        <v>36100331</v>
      </c>
      <c r="C339" s="35" t="n">
        <v>100331</v>
      </c>
      <c r="D339" s="35"/>
      <c r="E339" s="69" t="s">
        <v>78</v>
      </c>
      <c r="F339" s="64" t="s">
        <v>64</v>
      </c>
      <c r="G339" s="112" t="str">
        <f aca="false">IF(AB339="", "", AB339)</f>
        <v/>
      </c>
      <c r="H339" s="112" t="str">
        <f aca="false">IF(AC339="", "", AC339)</f>
        <v/>
      </c>
      <c r="I339" s="112" t="str">
        <f aca="false">IF(AD339="", "", AD339)</f>
        <v/>
      </c>
      <c r="J339" s="112" t="n">
        <f aca="false">J394</f>
        <v>111.6</v>
      </c>
      <c r="K339" s="112" t="n">
        <f aca="false">K394</f>
        <v>104.8</v>
      </c>
      <c r="L339" s="112" t="n">
        <f aca="false">L394</f>
        <v>102.6</v>
      </c>
      <c r="M339" s="112" t="n">
        <f aca="false">M394</f>
        <v>102.5</v>
      </c>
      <c r="R339" s="7"/>
      <c r="AB339" s="39"/>
      <c r="AC339" s="39"/>
      <c r="AD339" s="39"/>
      <c r="AE339" s="39"/>
      <c r="AF339" s="39"/>
      <c r="AG339" s="39"/>
    </row>
    <row r="340" customFormat="false" ht="31.5" hidden="false" customHeight="false" outlineLevel="0" collapsed="false">
      <c r="A340" s="35" t="n">
        <v>303320</v>
      </c>
      <c r="B340" s="59" t="n">
        <f aca="false">VALUE(CONCATENATE($A$2, $C$4, C340))</f>
        <v>36100332</v>
      </c>
      <c r="C340" s="35" t="n">
        <v>100332</v>
      </c>
      <c r="D340" s="59"/>
      <c r="E340" s="123" t="s">
        <v>79</v>
      </c>
      <c r="F340" s="102" t="s">
        <v>64</v>
      </c>
      <c r="G340" s="42" t="n">
        <f aca="false">IF(AB340="", "", AB340)</f>
        <v>0</v>
      </c>
      <c r="H340" s="43" t="n">
        <f aca="false">IFERROR(IF(G338=0, 0, H338/G338/IF(H339&lt;&gt;0, H339, 100)*10000), 0)</f>
        <v>0</v>
      </c>
      <c r="I340" s="43" t="n">
        <f aca="false">IFERROR(IF(H338=0, 0, I338/H338/IF(I339&lt;&gt;0, I339, 100)*10000), 0)</f>
        <v>0</v>
      </c>
      <c r="J340" s="43" t="n">
        <f aca="false">IFERROR(IF(I338=0, 0, J338/I338/IF(J339&lt;&gt;0, J339, 100)*10000), 0)</f>
        <v>0</v>
      </c>
      <c r="K340" s="43" t="n">
        <f aca="false">IFERROR(IF(J338=0, 0, K338/J338/IF(K339&lt;&gt;0, K339, 100)*10000), 0)</f>
        <v>0</v>
      </c>
      <c r="L340" s="43" t="n">
        <f aca="false">IFERROR(IF(K338=0, 0, L338/K338/IF(L339&lt;&gt;0, L339, 100)*10000), 0)</f>
        <v>0</v>
      </c>
      <c r="M340" s="43" t="n">
        <f aca="false">IFERROR(IF(L338=0, 0, M338/L338/IF(M339&lt;&gt;0, M339, 100)*10000), 0)</f>
        <v>0</v>
      </c>
      <c r="R340" s="7"/>
      <c r="AB340" s="39" t="n">
        <v>0</v>
      </c>
      <c r="AC340" s="39" t="n">
        <v>0</v>
      </c>
      <c r="AD340" s="39" t="n">
        <v>0</v>
      </c>
      <c r="AE340" s="39" t="n">
        <v>0</v>
      </c>
      <c r="AF340" s="39" t="n">
        <v>0</v>
      </c>
      <c r="AG340" s="39" t="n">
        <v>0</v>
      </c>
    </row>
    <row r="341" customFormat="false" ht="15.75" hidden="false" customHeight="false" outlineLevel="0" collapsed="false">
      <c r="A341" s="35" t="n">
        <v>303330</v>
      </c>
      <c r="B341" s="111"/>
      <c r="C341" s="35" t="n">
        <v>100333</v>
      </c>
      <c r="D341" s="111"/>
      <c r="E341" s="63" t="s">
        <v>34</v>
      </c>
      <c r="F341" s="64"/>
      <c r="G341" s="49"/>
      <c r="H341" s="53"/>
      <c r="I341" s="53"/>
      <c r="J341" s="53"/>
      <c r="K341" s="53"/>
      <c r="L341" s="53"/>
      <c r="M341" s="53"/>
      <c r="R341" s="7"/>
      <c r="AB341" s="39"/>
      <c r="AC341" s="39"/>
      <c r="AD341" s="39"/>
      <c r="AE341" s="39"/>
      <c r="AF341" s="39"/>
      <c r="AG341" s="39"/>
    </row>
    <row r="342" customFormat="false" ht="15.75" hidden="false" customHeight="false" outlineLevel="0" collapsed="false">
      <c r="A342" s="35" t="n">
        <v>303340</v>
      </c>
      <c r="B342" s="35" t="n">
        <f aca="false">VALUE(CONCATENATE($A$2, $C$4, C342))</f>
        <v>36100334</v>
      </c>
      <c r="C342" s="35" t="n">
        <v>100334</v>
      </c>
      <c r="D342" s="35"/>
      <c r="E342" s="69" t="s">
        <v>77</v>
      </c>
      <c r="F342" s="64" t="s">
        <v>69</v>
      </c>
      <c r="G342" s="97" t="str">
        <f aca="false">IF(AB342="", "", AB342)</f>
        <v/>
      </c>
      <c r="H342" s="97" t="str">
        <f aca="false">IF(AC342="", "", AC342)</f>
        <v/>
      </c>
      <c r="I342" s="97" t="str">
        <f aca="false">IF(AD342="", "", AD342)</f>
        <v/>
      </c>
      <c r="J342" s="97" t="str">
        <f aca="false">IF(AE342="", "", AE342)</f>
        <v/>
      </c>
      <c r="K342" s="97" t="str">
        <f aca="false">IF(AF342="", "", AF342)</f>
        <v/>
      </c>
      <c r="L342" s="97" t="str">
        <f aca="false">IF(AG342="", "", AG342)</f>
        <v/>
      </c>
      <c r="M342" s="97"/>
      <c r="R342" s="7"/>
      <c r="AB342" s="39"/>
      <c r="AC342" s="39"/>
      <c r="AD342" s="39"/>
      <c r="AE342" s="39"/>
      <c r="AF342" s="39"/>
      <c r="AG342" s="39"/>
    </row>
    <row r="343" customFormat="false" ht="31.5" hidden="false" customHeight="false" outlineLevel="0" collapsed="false">
      <c r="A343" s="35" t="n">
        <v>303350</v>
      </c>
      <c r="B343" s="35" t="n">
        <f aca="false">VALUE(CONCATENATE($A$2, $C$4, C343))</f>
        <v>36100335</v>
      </c>
      <c r="C343" s="35" t="n">
        <v>100335</v>
      </c>
      <c r="D343" s="35"/>
      <c r="E343" s="69" t="s">
        <v>78</v>
      </c>
      <c r="F343" s="64" t="s">
        <v>64</v>
      </c>
      <c r="G343" s="112" t="str">
        <f aca="false">IF(AB343="", "", AB343)</f>
        <v/>
      </c>
      <c r="H343" s="112" t="str">
        <f aca="false">IF(AC343="", "", AC343)</f>
        <v/>
      </c>
      <c r="I343" s="112" t="str">
        <f aca="false">IF(AD343="", "", AD343)</f>
        <v/>
      </c>
      <c r="J343" s="112" t="n">
        <f aca="false">J395</f>
        <v>109.5</v>
      </c>
      <c r="K343" s="112" t="n">
        <f aca="false">K395</f>
        <v>104.6</v>
      </c>
      <c r="L343" s="112" t="n">
        <f aca="false">L395</f>
        <v>103.8</v>
      </c>
      <c r="M343" s="112" t="n">
        <f aca="false">M395</f>
        <v>103.6</v>
      </c>
      <c r="R343" s="7"/>
      <c r="AB343" s="39"/>
      <c r="AC343" s="39"/>
      <c r="AD343" s="39"/>
      <c r="AE343" s="39"/>
      <c r="AF343" s="39"/>
      <c r="AG343" s="39"/>
    </row>
    <row r="344" customFormat="false" ht="31.5" hidden="false" customHeight="false" outlineLevel="0" collapsed="false">
      <c r="A344" s="35" t="n">
        <v>303360</v>
      </c>
      <c r="B344" s="59" t="n">
        <f aca="false">VALUE(CONCATENATE($A$2, $C$4, C344))</f>
        <v>36100336</v>
      </c>
      <c r="C344" s="35" t="n">
        <v>100336</v>
      </c>
      <c r="D344" s="59"/>
      <c r="E344" s="123" t="s">
        <v>79</v>
      </c>
      <c r="F344" s="102" t="s">
        <v>64</v>
      </c>
      <c r="G344" s="42" t="n">
        <f aca="false">IF(AB344="", "", AB344)</f>
        <v>0</v>
      </c>
      <c r="H344" s="43" t="n">
        <f aca="false">IFERROR(IF(G342=0, 0, H342/G342/IF(H343&lt;&gt;0, H343, 100)*10000), 0)</f>
        <v>0</v>
      </c>
      <c r="I344" s="43" t="n">
        <f aca="false">IFERROR(IF(H342=0, 0, I342/H342/IF(I343&lt;&gt;0, I343, 100)*10000), 0)</f>
        <v>0</v>
      </c>
      <c r="J344" s="43" t="n">
        <f aca="false">IFERROR(IF(I342=0, 0, J342/I342/IF(J343&lt;&gt;0, J343, 100)*10000), 0)</f>
        <v>0</v>
      </c>
      <c r="K344" s="43" t="n">
        <f aca="false">IFERROR(IF(J342=0, 0, K342/J342/IF(K343&lt;&gt;0, K343, 100)*10000), 0)</f>
        <v>0</v>
      </c>
      <c r="L344" s="43" t="n">
        <f aca="false">IFERROR(IF(K342=0, 0, L342/K342/IF(L343&lt;&gt;0, L343, 100)*10000), 0)</f>
        <v>0</v>
      </c>
      <c r="M344" s="43" t="n">
        <f aca="false">IFERROR(IF(L342=0, 0, M342/L342/IF(M343&lt;&gt;0, M343, 100)*10000), 0)</f>
        <v>0</v>
      </c>
      <c r="R344" s="7"/>
      <c r="AB344" s="39" t="n">
        <v>0</v>
      </c>
      <c r="AC344" s="39" t="n">
        <v>0</v>
      </c>
      <c r="AD344" s="39" t="n">
        <v>0</v>
      </c>
      <c r="AE344" s="39" t="n">
        <v>0</v>
      </c>
      <c r="AF344" s="39" t="n">
        <v>0</v>
      </c>
      <c r="AG344" s="39" t="n">
        <v>0</v>
      </c>
    </row>
    <row r="345" customFormat="false" ht="47.25" hidden="false" customHeight="false" outlineLevel="0" collapsed="false">
      <c r="A345" s="35" t="n">
        <v>303370</v>
      </c>
      <c r="B345" s="111"/>
      <c r="C345" s="35" t="n">
        <v>100337</v>
      </c>
      <c r="D345" s="111"/>
      <c r="E345" s="63" t="s">
        <v>90</v>
      </c>
      <c r="F345" s="64"/>
      <c r="G345" s="49"/>
      <c r="H345" s="53"/>
      <c r="I345" s="53"/>
      <c r="J345" s="53"/>
      <c r="K345" s="53"/>
      <c r="L345" s="53"/>
      <c r="M345" s="53"/>
      <c r="R345" s="7"/>
      <c r="AB345" s="39"/>
      <c r="AC345" s="39"/>
      <c r="AD345" s="39"/>
      <c r="AE345" s="39"/>
      <c r="AF345" s="39"/>
      <c r="AG345" s="39"/>
    </row>
    <row r="346" customFormat="false" ht="15.75" hidden="false" customHeight="false" outlineLevel="0" collapsed="false">
      <c r="A346" s="35" t="n">
        <v>303380</v>
      </c>
      <c r="B346" s="35" t="n">
        <f aca="false">VALUE(CONCATENATE($A$2, $C$4, C346))</f>
        <v>36100338</v>
      </c>
      <c r="C346" s="35" t="n">
        <v>100338</v>
      </c>
      <c r="D346" s="35"/>
      <c r="E346" s="69" t="s">
        <v>77</v>
      </c>
      <c r="F346" s="64" t="s">
        <v>69</v>
      </c>
      <c r="G346" s="97" t="str">
        <f aca="false">IF(AB346="", "", AB346)</f>
        <v/>
      </c>
      <c r="H346" s="97" t="str">
        <f aca="false">IF(AC346="", "", AC346)</f>
        <v/>
      </c>
      <c r="I346" s="97" t="str">
        <f aca="false">IF(AD346="", "", AD346)</f>
        <v/>
      </c>
      <c r="J346" s="97" t="str">
        <f aca="false">IF(AE346="", "", AE346)</f>
        <v/>
      </c>
      <c r="K346" s="97" t="str">
        <f aca="false">IF(AF346="", "", AF346)</f>
        <v/>
      </c>
      <c r="L346" s="97" t="str">
        <f aca="false">IF(AG346="", "", AG346)</f>
        <v/>
      </c>
      <c r="M346" s="97"/>
      <c r="R346" s="7"/>
      <c r="AB346" s="39"/>
      <c r="AC346" s="39"/>
      <c r="AD346" s="39"/>
      <c r="AE346" s="39"/>
      <c r="AF346" s="39"/>
      <c r="AG346" s="39"/>
    </row>
    <row r="347" customFormat="false" ht="31.5" hidden="false" customHeight="false" outlineLevel="0" collapsed="false">
      <c r="A347" s="35" t="n">
        <v>303390</v>
      </c>
      <c r="B347" s="35" t="n">
        <f aca="false">VALUE(CONCATENATE($A$2, $C$4, C347))</f>
        <v>36100339</v>
      </c>
      <c r="C347" s="35" t="n">
        <v>100339</v>
      </c>
      <c r="D347" s="35"/>
      <c r="E347" s="69" t="s">
        <v>78</v>
      </c>
      <c r="F347" s="64" t="s">
        <v>64</v>
      </c>
      <c r="G347" s="112" t="str">
        <f aca="false">IF(AB347="", "", AB347)</f>
        <v/>
      </c>
      <c r="H347" s="112" t="str">
        <f aca="false">IF(AC347="", "", AC347)</f>
        <v/>
      </c>
      <c r="I347" s="112" t="str">
        <f aca="false">IF(AD347="", "", AD347)</f>
        <v/>
      </c>
      <c r="J347" s="112" t="n">
        <f aca="false">J396</f>
        <v>105.8</v>
      </c>
      <c r="K347" s="112" t="n">
        <f aca="false">K396</f>
        <v>105.5</v>
      </c>
      <c r="L347" s="112" t="n">
        <f aca="false">L396</f>
        <v>103.7</v>
      </c>
      <c r="M347" s="112" t="n">
        <f aca="false">M396</f>
        <v>103.8</v>
      </c>
      <c r="R347" s="7"/>
      <c r="AB347" s="39"/>
      <c r="AC347" s="39"/>
      <c r="AD347" s="39"/>
      <c r="AE347" s="39"/>
      <c r="AF347" s="39"/>
      <c r="AG347" s="39"/>
    </row>
    <row r="348" customFormat="false" ht="31.5" hidden="false" customHeight="false" outlineLevel="0" collapsed="false">
      <c r="A348" s="35" t="n">
        <v>303400</v>
      </c>
      <c r="B348" s="59" t="n">
        <f aca="false">VALUE(CONCATENATE($A$2, $C$4, C348))</f>
        <v>36100340</v>
      </c>
      <c r="C348" s="35" t="n">
        <v>100340</v>
      </c>
      <c r="D348" s="59"/>
      <c r="E348" s="123" t="s">
        <v>79</v>
      </c>
      <c r="F348" s="102" t="s">
        <v>64</v>
      </c>
      <c r="G348" s="42" t="n">
        <f aca="false">IF(AB348="", "", AB348)</f>
        <v>0</v>
      </c>
      <c r="H348" s="43" t="n">
        <f aca="false">IFERROR(IF(G346=0, 0, H346/G346/IF(H347&lt;&gt;0, H347, 100)*10000), 0)</f>
        <v>0</v>
      </c>
      <c r="I348" s="43" t="n">
        <f aca="false">IFERROR(IF(H346=0, 0, I346/H346/IF(I347&lt;&gt;0, I347, 100)*10000), 0)</f>
        <v>0</v>
      </c>
      <c r="J348" s="43" t="n">
        <f aca="false">IFERROR(IF(I346=0, 0, J346/I346/IF(J347&lt;&gt;0, J347, 100)*10000), 0)</f>
        <v>0</v>
      </c>
      <c r="K348" s="43" t="n">
        <f aca="false">IFERROR(IF(J346=0, 0, K346/J346/IF(K347&lt;&gt;0, K347, 100)*10000), 0)</f>
        <v>0</v>
      </c>
      <c r="L348" s="43" t="n">
        <f aca="false">IFERROR(IF(K346=0, 0, L346/K346/IF(L347&lt;&gt;0, L347, 100)*10000), 0)</f>
        <v>0</v>
      </c>
      <c r="M348" s="43" t="n">
        <f aca="false">IFERROR(IF(L346=0, 0, M346/L346/IF(M347&lt;&gt;0, M347, 100)*10000), 0)</f>
        <v>0</v>
      </c>
      <c r="R348" s="7"/>
      <c r="AB348" s="39" t="n">
        <v>0</v>
      </c>
      <c r="AC348" s="39" t="n">
        <v>0</v>
      </c>
      <c r="AD348" s="39" t="n">
        <v>0</v>
      </c>
      <c r="AE348" s="39" t="n">
        <v>0</v>
      </c>
      <c r="AF348" s="39" t="n">
        <v>0</v>
      </c>
      <c r="AG348" s="39" t="n">
        <v>0</v>
      </c>
    </row>
    <row r="349" customFormat="false" ht="15.75" hidden="false" customHeight="false" outlineLevel="0" collapsed="false">
      <c r="A349" s="35" t="n">
        <v>303410</v>
      </c>
      <c r="B349" s="111"/>
      <c r="C349" s="35" t="n">
        <v>100341</v>
      </c>
      <c r="D349" s="111"/>
      <c r="E349" s="127" t="s">
        <v>36</v>
      </c>
      <c r="F349" s="64"/>
      <c r="G349" s="49"/>
      <c r="H349" s="53"/>
      <c r="I349" s="53"/>
      <c r="J349" s="53"/>
      <c r="K349" s="53"/>
      <c r="L349" s="53"/>
      <c r="M349" s="53"/>
      <c r="R349" s="7"/>
      <c r="AB349" s="39"/>
      <c r="AC349" s="39"/>
      <c r="AD349" s="39"/>
      <c r="AE349" s="39"/>
      <c r="AF349" s="39"/>
      <c r="AG349" s="39"/>
    </row>
    <row r="350" customFormat="false" ht="15.75" hidden="false" customHeight="false" outlineLevel="0" collapsed="false">
      <c r="A350" s="35" t="n">
        <v>303420</v>
      </c>
      <c r="B350" s="35" t="n">
        <f aca="false">VALUE(CONCATENATE($A$2, $C$4, C350))</f>
        <v>36100342</v>
      </c>
      <c r="C350" s="35" t="n">
        <v>100342</v>
      </c>
      <c r="D350" s="35"/>
      <c r="E350" s="69" t="s">
        <v>77</v>
      </c>
      <c r="F350" s="64" t="s">
        <v>69</v>
      </c>
      <c r="G350" s="97" t="str">
        <f aca="false">IF(AB350="", "", AB350)</f>
        <v/>
      </c>
      <c r="H350" s="97" t="str">
        <f aca="false">IF(AC350="", "", AC350)</f>
        <v/>
      </c>
      <c r="I350" s="97" t="str">
        <f aca="false">IF(AD350="", "", AD350)</f>
        <v/>
      </c>
      <c r="J350" s="97" t="str">
        <f aca="false">IF(AE350="", "", AE350)</f>
        <v/>
      </c>
      <c r="K350" s="97" t="str">
        <f aca="false">IF(AF350="", "", AF350)</f>
        <v/>
      </c>
      <c r="L350" s="97" t="str">
        <f aca="false">IF(AG350="", "", AG350)</f>
        <v/>
      </c>
      <c r="M350" s="97"/>
      <c r="R350" s="7"/>
      <c r="AB350" s="39"/>
      <c r="AC350" s="39"/>
      <c r="AD350" s="39"/>
      <c r="AE350" s="39"/>
      <c r="AF350" s="39"/>
      <c r="AG350" s="39"/>
    </row>
    <row r="351" customFormat="false" ht="31.5" hidden="false" customHeight="false" outlineLevel="0" collapsed="false">
      <c r="A351" s="35" t="n">
        <v>303430</v>
      </c>
      <c r="B351" s="35" t="n">
        <f aca="false">VALUE(CONCATENATE($A$2, $C$4, C351))</f>
        <v>36100343</v>
      </c>
      <c r="C351" s="35" t="n">
        <v>100343</v>
      </c>
      <c r="D351" s="35"/>
      <c r="E351" s="69" t="s">
        <v>78</v>
      </c>
      <c r="F351" s="64" t="s">
        <v>64</v>
      </c>
      <c r="G351" s="112" t="str">
        <f aca="false">IF(AB351="", "", AB351)</f>
        <v/>
      </c>
      <c r="H351" s="112" t="str">
        <f aca="false">IF(AC351="", "", AC351)</f>
        <v/>
      </c>
      <c r="I351" s="112" t="str">
        <f aca="false">IF(AD351="", "", AD351)</f>
        <v/>
      </c>
      <c r="J351" s="112" t="n">
        <f aca="false">J400</f>
        <v>106.4</v>
      </c>
      <c r="K351" s="112" t="n">
        <f aca="false">K400</f>
        <v>105.6</v>
      </c>
      <c r="L351" s="112" t="n">
        <f aca="false">L400</f>
        <v>105.3</v>
      </c>
      <c r="M351" s="112" t="n">
        <f aca="false">M400</f>
        <v>104.5</v>
      </c>
      <c r="R351" s="7"/>
      <c r="AB351" s="39"/>
      <c r="AC351" s="39"/>
      <c r="AD351" s="39"/>
      <c r="AE351" s="39"/>
      <c r="AF351" s="39"/>
      <c r="AG351" s="39"/>
    </row>
    <row r="352" customFormat="false" ht="31.5" hidden="false" customHeight="false" outlineLevel="0" collapsed="false">
      <c r="A352" s="35" t="n">
        <v>303440</v>
      </c>
      <c r="B352" s="59" t="n">
        <f aca="false">VALUE(CONCATENATE($A$2, $C$4, C352))</f>
        <v>36100344</v>
      </c>
      <c r="C352" s="35" t="n">
        <v>100344</v>
      </c>
      <c r="D352" s="59"/>
      <c r="E352" s="123" t="s">
        <v>79</v>
      </c>
      <c r="F352" s="102" t="s">
        <v>64</v>
      </c>
      <c r="G352" s="42" t="n">
        <f aca="false">IF(AB352="", "", AB352)</f>
        <v>0</v>
      </c>
      <c r="H352" s="43" t="n">
        <f aca="false">IFERROR(IF(G350=0, 0, H350/G350/IF(H351&lt;&gt;0, H351, 100)*10000), 0)</f>
        <v>0</v>
      </c>
      <c r="I352" s="43" t="n">
        <f aca="false">IFERROR(IF(H350=0, 0, I350/H350/IF(I351&lt;&gt;0, I351, 100)*10000), 0)</f>
        <v>0</v>
      </c>
      <c r="J352" s="43" t="n">
        <f aca="false">IFERROR(IF(I350=0, 0, J350/I350/IF(J351&lt;&gt;0, J351, 100)*10000), 0)</f>
        <v>0</v>
      </c>
      <c r="K352" s="43" t="n">
        <f aca="false">IFERROR(IF(J350=0, 0, K350/J350/IF(K351&lt;&gt;0, K351, 100)*10000), 0)</f>
        <v>0</v>
      </c>
      <c r="L352" s="43" t="n">
        <f aca="false">IFERROR(IF(K350=0, 0, L350/K350/IF(L351&lt;&gt;0, L351, 100)*10000), 0)</f>
        <v>0</v>
      </c>
      <c r="M352" s="43" t="n">
        <f aca="false">IFERROR(IF(L350=0, 0, M350/L350/IF(M351&lt;&gt;0, M351, 100)*10000), 0)</f>
        <v>0</v>
      </c>
      <c r="R352" s="7"/>
      <c r="AB352" s="39" t="n">
        <v>0</v>
      </c>
      <c r="AC352" s="39" t="n">
        <v>0</v>
      </c>
      <c r="AD352" s="39" t="n">
        <v>0</v>
      </c>
      <c r="AE352" s="39" t="n">
        <v>0</v>
      </c>
      <c r="AF352" s="39" t="n">
        <v>0</v>
      </c>
      <c r="AG352" s="39" t="n">
        <v>0</v>
      </c>
    </row>
    <row r="353" customFormat="false" ht="31.5" hidden="false" customHeight="false" outlineLevel="0" collapsed="false">
      <c r="A353" s="35" t="n">
        <v>303450</v>
      </c>
      <c r="B353" s="111"/>
      <c r="C353" s="35" t="n">
        <v>100345</v>
      </c>
      <c r="D353" s="111"/>
      <c r="E353" s="63" t="s">
        <v>37</v>
      </c>
      <c r="F353" s="64"/>
      <c r="G353" s="49"/>
      <c r="H353" s="53"/>
      <c r="I353" s="53"/>
      <c r="J353" s="53"/>
      <c r="K353" s="53"/>
      <c r="L353" s="53"/>
      <c r="M353" s="53"/>
      <c r="R353" s="7"/>
      <c r="AB353" s="39"/>
      <c r="AC353" s="39"/>
      <c r="AD353" s="39"/>
      <c r="AE353" s="39"/>
      <c r="AF353" s="39"/>
      <c r="AG353" s="39"/>
    </row>
    <row r="354" customFormat="false" ht="15.75" hidden="false" customHeight="false" outlineLevel="0" collapsed="false">
      <c r="A354" s="35" t="n">
        <v>303460</v>
      </c>
      <c r="B354" s="35" t="n">
        <f aca="false">VALUE(CONCATENATE($A$2, $C$4, C354))</f>
        <v>36100346</v>
      </c>
      <c r="C354" s="35" t="n">
        <v>100346</v>
      </c>
      <c r="D354" s="35"/>
      <c r="E354" s="69" t="s">
        <v>77</v>
      </c>
      <c r="F354" s="64" t="s">
        <v>69</v>
      </c>
      <c r="G354" s="97" t="str">
        <f aca="false">IF(AB354="", "", AB354)</f>
        <v/>
      </c>
      <c r="H354" s="97" t="str">
        <f aca="false">IF(AC354="", "", AC354)</f>
        <v/>
      </c>
      <c r="I354" s="97" t="str">
        <f aca="false">IF(AD354="", "", AD354)</f>
        <v/>
      </c>
      <c r="J354" s="97" t="str">
        <f aca="false">IF(AE354="", "", AE354)</f>
        <v/>
      </c>
      <c r="K354" s="97" t="str">
        <f aca="false">IF(AF354="", "", AF354)</f>
        <v/>
      </c>
      <c r="L354" s="97" t="str">
        <f aca="false">IF(AG354="", "", AG354)</f>
        <v/>
      </c>
      <c r="M354" s="97"/>
      <c r="R354" s="7"/>
      <c r="AB354" s="39"/>
      <c r="AC354" s="39"/>
      <c r="AD354" s="39"/>
      <c r="AE354" s="39"/>
      <c r="AF354" s="39"/>
      <c r="AG354" s="39"/>
    </row>
    <row r="355" customFormat="false" ht="31.5" hidden="false" customHeight="false" outlineLevel="0" collapsed="false">
      <c r="A355" s="35" t="n">
        <v>303470</v>
      </c>
      <c r="B355" s="35" t="n">
        <f aca="false">VALUE(CONCATENATE($A$2, $C$4, C355))</f>
        <v>36100347</v>
      </c>
      <c r="C355" s="35" t="n">
        <v>100347</v>
      </c>
      <c r="D355" s="35"/>
      <c r="E355" s="69" t="s">
        <v>78</v>
      </c>
      <c r="F355" s="64" t="s">
        <v>64</v>
      </c>
      <c r="G355" s="112" t="str">
        <f aca="false">IF(AB355="", "", AB355)</f>
        <v/>
      </c>
      <c r="H355" s="112" t="str">
        <f aca="false">IF(AC355="", "", AC355)</f>
        <v/>
      </c>
      <c r="I355" s="112" t="str">
        <f aca="false">IF(AD355="", "", AD355)</f>
        <v/>
      </c>
      <c r="J355" s="112" t="n">
        <f aca="false">J399</f>
        <v>109.1</v>
      </c>
      <c r="K355" s="112" t="n">
        <f aca="false">K399</f>
        <v>104.8</v>
      </c>
      <c r="L355" s="112" t="n">
        <f aca="false">L399</f>
        <v>103.9</v>
      </c>
      <c r="M355" s="112" t="n">
        <f aca="false">M399</f>
        <v>103.8</v>
      </c>
      <c r="R355" s="7"/>
      <c r="AB355" s="39"/>
      <c r="AC355" s="39"/>
      <c r="AD355" s="39"/>
      <c r="AE355" s="39"/>
      <c r="AF355" s="39"/>
      <c r="AG355" s="39"/>
    </row>
    <row r="356" customFormat="false" ht="31.5" hidden="false" customHeight="false" outlineLevel="0" collapsed="false">
      <c r="A356" s="35" t="n">
        <v>303480</v>
      </c>
      <c r="B356" s="59" t="n">
        <f aca="false">VALUE(CONCATENATE($A$2, $C$4, C356))</f>
        <v>36100348</v>
      </c>
      <c r="C356" s="35" t="n">
        <v>100348</v>
      </c>
      <c r="D356" s="59"/>
      <c r="E356" s="123" t="s">
        <v>79</v>
      </c>
      <c r="F356" s="102" t="s">
        <v>64</v>
      </c>
      <c r="G356" s="42" t="n">
        <f aca="false">IF(AB356="", "", AB356)</f>
        <v>0</v>
      </c>
      <c r="H356" s="43" t="n">
        <f aca="false">IFERROR(IF(G354=0, 0, H354/G354/IF(H355&lt;&gt;0, H355, 100)*10000), 0)</f>
        <v>0</v>
      </c>
      <c r="I356" s="43" t="n">
        <f aca="false">IFERROR(IF(H354=0, 0, I354/H354/IF(I355&lt;&gt;0, I355, 100)*10000), 0)</f>
        <v>0</v>
      </c>
      <c r="J356" s="43" t="n">
        <f aca="false">IFERROR(IF(I354=0, 0, J354/I354/IF(J355&lt;&gt;0, J355, 100)*10000), 0)</f>
        <v>0</v>
      </c>
      <c r="K356" s="43" t="n">
        <f aca="false">IFERROR(IF(J354=0, 0, K354/J354/IF(K355&lt;&gt;0, K355, 100)*10000), 0)</f>
        <v>0</v>
      </c>
      <c r="L356" s="43" t="n">
        <f aca="false">IFERROR(IF(K354=0, 0, L354/K354/IF(L355&lt;&gt;0, L355, 100)*10000), 0)</f>
        <v>0</v>
      </c>
      <c r="M356" s="43" t="n">
        <f aca="false">IFERROR(IF(L354=0, 0, M354/L354/IF(M355&lt;&gt;0, M355, 100)*10000), 0)</f>
        <v>0</v>
      </c>
      <c r="R356" s="7"/>
      <c r="AB356" s="39" t="n">
        <v>0</v>
      </c>
      <c r="AC356" s="39" t="n">
        <v>0</v>
      </c>
      <c r="AD356" s="39" t="n">
        <v>0</v>
      </c>
      <c r="AE356" s="39" t="n">
        <v>0</v>
      </c>
      <c r="AF356" s="39" t="n">
        <v>0</v>
      </c>
      <c r="AG356" s="39" t="n">
        <v>0</v>
      </c>
    </row>
    <row r="357" customFormat="false" ht="15.75" hidden="false" customHeight="false" outlineLevel="0" collapsed="false">
      <c r="A357" s="35" t="n">
        <v>303490</v>
      </c>
      <c r="B357" s="111"/>
      <c r="C357" s="35" t="n">
        <v>100349</v>
      </c>
      <c r="D357" s="111"/>
      <c r="E357" s="63" t="s">
        <v>38</v>
      </c>
      <c r="F357" s="128"/>
      <c r="G357" s="49"/>
      <c r="H357" s="53"/>
      <c r="I357" s="53"/>
      <c r="J357" s="53"/>
      <c r="K357" s="53"/>
      <c r="L357" s="53"/>
      <c r="M357" s="53"/>
      <c r="R357" s="7"/>
      <c r="AB357" s="39"/>
      <c r="AC357" s="39"/>
      <c r="AD357" s="39"/>
      <c r="AE357" s="39"/>
      <c r="AF357" s="39"/>
      <c r="AG357" s="39"/>
    </row>
    <row r="358" customFormat="false" ht="15.75" hidden="false" customHeight="false" outlineLevel="0" collapsed="false">
      <c r="A358" s="35" t="n">
        <v>303500</v>
      </c>
      <c r="B358" s="35" t="n">
        <f aca="false">VALUE(CONCATENATE($A$2, $C$4, C358))</f>
        <v>36100350</v>
      </c>
      <c r="C358" s="35" t="n">
        <v>100350</v>
      </c>
      <c r="D358" s="35"/>
      <c r="E358" s="69" t="s">
        <v>77</v>
      </c>
      <c r="F358" s="64" t="s">
        <v>69</v>
      </c>
      <c r="G358" s="97" t="str">
        <f aca="false">IF(AB358="", "", AB358)</f>
        <v/>
      </c>
      <c r="H358" s="97" t="str">
        <f aca="false">IF(AC358="", "", AC358)</f>
        <v/>
      </c>
      <c r="I358" s="97" t="str">
        <f aca="false">IF(AD358="", "", AD358)</f>
        <v/>
      </c>
      <c r="J358" s="97" t="str">
        <f aca="false">IF(AE358="", "", AE358)</f>
        <v/>
      </c>
      <c r="K358" s="97" t="str">
        <f aca="false">IF(AF358="", "", AF358)</f>
        <v/>
      </c>
      <c r="L358" s="97" t="str">
        <f aca="false">IF(AG358="", "", AG358)</f>
        <v/>
      </c>
      <c r="M358" s="97"/>
      <c r="R358" s="7"/>
      <c r="AB358" s="39"/>
      <c r="AC358" s="39"/>
      <c r="AD358" s="39"/>
      <c r="AE358" s="39"/>
      <c r="AF358" s="39"/>
      <c r="AG358" s="39"/>
    </row>
    <row r="359" customFormat="false" ht="31.5" hidden="false" customHeight="false" outlineLevel="0" collapsed="false">
      <c r="A359" s="35" t="n">
        <v>303510</v>
      </c>
      <c r="B359" s="35" t="n">
        <f aca="false">VALUE(CONCATENATE($A$2, $C$4, C359))</f>
        <v>36100351</v>
      </c>
      <c r="C359" s="35" t="n">
        <v>100351</v>
      </c>
      <c r="D359" s="35"/>
      <c r="E359" s="69" t="s">
        <v>78</v>
      </c>
      <c r="F359" s="64" t="s">
        <v>64</v>
      </c>
      <c r="G359" s="112" t="str">
        <f aca="false">IF(AB359="", "", AB359)</f>
        <v/>
      </c>
      <c r="H359" s="112" t="str">
        <f aca="false">IF(AC359="", "", AC359)</f>
        <v/>
      </c>
      <c r="I359" s="112" t="str">
        <f aca="false">IF(AD359="", "", AD359)</f>
        <v/>
      </c>
      <c r="J359" s="112" t="n">
        <f aca="false">J402</f>
        <v>108.6</v>
      </c>
      <c r="K359" s="112" t="n">
        <f aca="false">K402</f>
        <v>107.3</v>
      </c>
      <c r="L359" s="112" t="n">
        <f aca="false">L402</f>
        <v>105.3</v>
      </c>
      <c r="M359" s="112" t="n">
        <f aca="false">M402</f>
        <v>104.4</v>
      </c>
      <c r="R359" s="7"/>
      <c r="AB359" s="39"/>
      <c r="AC359" s="39"/>
      <c r="AD359" s="39"/>
      <c r="AE359" s="39"/>
      <c r="AF359" s="39"/>
      <c r="AG359" s="39"/>
    </row>
    <row r="360" customFormat="false" ht="31.5" hidden="false" customHeight="false" outlineLevel="0" collapsed="false">
      <c r="A360" s="35" t="n">
        <v>303520</v>
      </c>
      <c r="B360" s="59" t="n">
        <f aca="false">VALUE(CONCATENATE($A$2, $C$4, C360))</f>
        <v>36100352</v>
      </c>
      <c r="C360" s="35" t="n">
        <v>100352</v>
      </c>
      <c r="D360" s="59"/>
      <c r="E360" s="123" t="s">
        <v>79</v>
      </c>
      <c r="F360" s="102" t="s">
        <v>64</v>
      </c>
      <c r="G360" s="42" t="n">
        <f aca="false">IF(AB360="", "", AB360)</f>
        <v>0</v>
      </c>
      <c r="H360" s="43" t="n">
        <f aca="false">IFERROR(IF(G358=0, 0, H358/G358/IF(H359&lt;&gt;0, H359, 100)*10000), 0)</f>
        <v>0</v>
      </c>
      <c r="I360" s="43" t="n">
        <f aca="false">IFERROR(IF(H358=0, 0, I358/H358/IF(I359&lt;&gt;0, I359, 100)*10000), 0)</f>
        <v>0</v>
      </c>
      <c r="J360" s="43" t="n">
        <f aca="false">IFERROR(IF(I358=0, 0, J358/I358/IF(J359&lt;&gt;0, J359, 100)*10000), 0)</f>
        <v>0</v>
      </c>
      <c r="K360" s="43" t="n">
        <f aca="false">IFERROR(IF(J358=0, 0, K358/J358/IF(K359&lt;&gt;0, K359, 100)*10000), 0)</f>
        <v>0</v>
      </c>
      <c r="L360" s="43" t="n">
        <f aca="false">IFERROR(IF(K358=0, 0, L358/K358/IF(L359&lt;&gt;0, L359, 100)*10000), 0)</f>
        <v>0</v>
      </c>
      <c r="M360" s="43" t="n">
        <f aca="false">IFERROR(IF(L358=0, 0, M358/L358/IF(M359&lt;&gt;0, M359, 100)*10000), 0)</f>
        <v>0</v>
      </c>
      <c r="R360" s="7"/>
      <c r="AB360" s="39" t="n">
        <v>0</v>
      </c>
      <c r="AC360" s="39" t="n">
        <v>0</v>
      </c>
      <c r="AD360" s="39" t="n">
        <v>0</v>
      </c>
      <c r="AE360" s="39" t="n">
        <v>0</v>
      </c>
      <c r="AF360" s="39" t="n">
        <v>0</v>
      </c>
      <c r="AG360" s="39" t="n">
        <v>0</v>
      </c>
    </row>
    <row r="361" customFormat="false" ht="31.5" hidden="false" customHeight="false" outlineLevel="0" collapsed="false">
      <c r="A361" s="35" t="n">
        <v>303530</v>
      </c>
      <c r="B361" s="111"/>
      <c r="C361" s="35" t="n">
        <v>100353</v>
      </c>
      <c r="D361" s="111"/>
      <c r="E361" s="63" t="s">
        <v>39</v>
      </c>
      <c r="F361" s="64"/>
      <c r="G361" s="49"/>
      <c r="H361" s="53"/>
      <c r="I361" s="53"/>
      <c r="J361" s="53"/>
      <c r="K361" s="53"/>
      <c r="L361" s="53"/>
      <c r="M361" s="53"/>
      <c r="R361" s="7"/>
      <c r="AB361" s="39"/>
      <c r="AC361" s="39"/>
      <c r="AD361" s="39"/>
      <c r="AE361" s="39"/>
      <c r="AF361" s="39"/>
      <c r="AG361" s="39"/>
    </row>
    <row r="362" customFormat="false" ht="15.75" hidden="false" customHeight="false" outlineLevel="0" collapsed="false">
      <c r="A362" s="35" t="n">
        <v>303540</v>
      </c>
      <c r="B362" s="35" t="n">
        <f aca="false">VALUE(CONCATENATE($A$2, $C$4, C362))</f>
        <v>36100354</v>
      </c>
      <c r="C362" s="35" t="n">
        <v>100354</v>
      </c>
      <c r="D362" s="35"/>
      <c r="E362" s="69" t="s">
        <v>77</v>
      </c>
      <c r="F362" s="64" t="s">
        <v>69</v>
      </c>
      <c r="G362" s="97" t="str">
        <f aca="false">IF(AB362="", "", AB362)</f>
        <v/>
      </c>
      <c r="H362" s="97" t="str">
        <f aca="false">IF(AC362="", "", AC362)</f>
        <v/>
      </c>
      <c r="I362" s="97" t="str">
        <f aca="false">IF(AD362="", "", AD362)</f>
        <v/>
      </c>
      <c r="J362" s="97" t="str">
        <f aca="false">IF(AE362="", "", AE362)</f>
        <v/>
      </c>
      <c r="K362" s="97" t="str">
        <f aca="false">IF(AF362="", "", AF362)</f>
        <v/>
      </c>
      <c r="L362" s="97" t="str">
        <f aca="false">IF(AG362="", "", AG362)</f>
        <v/>
      </c>
      <c r="M362" s="97"/>
      <c r="R362" s="7"/>
      <c r="AB362" s="39"/>
      <c r="AC362" s="39"/>
      <c r="AD362" s="39"/>
      <c r="AE362" s="39"/>
      <c r="AF362" s="39"/>
      <c r="AG362" s="39"/>
    </row>
    <row r="363" customFormat="false" ht="31.5" hidden="false" customHeight="false" outlineLevel="0" collapsed="false">
      <c r="A363" s="35" t="n">
        <v>303550</v>
      </c>
      <c r="B363" s="35" t="n">
        <f aca="false">VALUE(CONCATENATE($A$2, $C$4, C363))</f>
        <v>36100355</v>
      </c>
      <c r="C363" s="35" t="n">
        <v>100355</v>
      </c>
      <c r="D363" s="35"/>
      <c r="E363" s="69" t="s">
        <v>78</v>
      </c>
      <c r="F363" s="64" t="s">
        <v>64</v>
      </c>
      <c r="G363" s="112" t="str">
        <f aca="false">IF(AB363="", "", AB363)</f>
        <v/>
      </c>
      <c r="H363" s="112" t="str">
        <f aca="false">IF(AC363="", "", AC363)</f>
        <v/>
      </c>
      <c r="I363" s="112" t="str">
        <f aca="false">IF(AD363="", "", AD363)</f>
        <v/>
      </c>
      <c r="J363" s="112" t="n">
        <f aca="false">J401</f>
        <v>106.6</v>
      </c>
      <c r="K363" s="112" t="n">
        <f aca="false">K401</f>
        <v>104.7</v>
      </c>
      <c r="L363" s="112" t="n">
        <f aca="false">L401</f>
        <v>104</v>
      </c>
      <c r="M363" s="112" t="n">
        <f aca="false">M401</f>
        <v>104.3</v>
      </c>
      <c r="R363" s="7"/>
      <c r="AB363" s="39"/>
      <c r="AC363" s="39"/>
      <c r="AD363" s="39"/>
      <c r="AE363" s="39"/>
      <c r="AF363" s="39"/>
      <c r="AG363" s="39"/>
    </row>
    <row r="364" customFormat="false" ht="31.5" hidden="false" customHeight="false" outlineLevel="0" collapsed="false">
      <c r="A364" s="35" t="n">
        <v>303560</v>
      </c>
      <c r="B364" s="59" t="n">
        <f aca="false">VALUE(CONCATENATE($A$2, $C$4, C364))</f>
        <v>36100356</v>
      </c>
      <c r="C364" s="35" t="n">
        <v>100356</v>
      </c>
      <c r="D364" s="59"/>
      <c r="E364" s="123" t="s">
        <v>79</v>
      </c>
      <c r="F364" s="102" t="s">
        <v>64</v>
      </c>
      <c r="G364" s="42" t="n">
        <f aca="false">IF(AB364="", "", AB364)</f>
        <v>0</v>
      </c>
      <c r="H364" s="43" t="n">
        <f aca="false">IFERROR(IF(G362=0, 0, H362/G362/IF(H363&lt;&gt;0, H363, 100)*10000), 0)</f>
        <v>0</v>
      </c>
      <c r="I364" s="43" t="n">
        <f aca="false">IFERROR(IF(H362=0, 0, I362/H362/IF(I363&lt;&gt;0, I363, 100)*10000), 0)</f>
        <v>0</v>
      </c>
      <c r="J364" s="43" t="n">
        <f aca="false">IFERROR(IF(I362=0, 0, J362/I362/IF(J363&lt;&gt;0, J363, 100)*10000), 0)</f>
        <v>0</v>
      </c>
      <c r="K364" s="43" t="n">
        <f aca="false">IFERROR(IF(J362=0, 0, K362/J362/IF(K363&lt;&gt;0, K363, 100)*10000), 0)</f>
        <v>0</v>
      </c>
      <c r="L364" s="43" t="n">
        <f aca="false">IFERROR(IF(K362=0, 0, L362/K362/IF(L363&lt;&gt;0, L363, 100)*10000), 0)</f>
        <v>0</v>
      </c>
      <c r="M364" s="43" t="n">
        <f aca="false">IFERROR(IF(L362=0, 0, M362/L362/IF(M363&lt;&gt;0, M363, 100)*10000), 0)</f>
        <v>0</v>
      </c>
      <c r="R364" s="7"/>
      <c r="AB364" s="39" t="n">
        <v>0</v>
      </c>
      <c r="AC364" s="39" t="n">
        <v>0</v>
      </c>
      <c r="AD364" s="39" t="n">
        <v>0</v>
      </c>
      <c r="AE364" s="39" t="n">
        <v>0</v>
      </c>
      <c r="AF364" s="39" t="n">
        <v>0</v>
      </c>
      <c r="AG364" s="39" t="n">
        <v>0</v>
      </c>
    </row>
    <row r="365" customFormat="false" ht="31.5" hidden="false" customHeight="false" outlineLevel="0" collapsed="false">
      <c r="A365" s="35" t="n">
        <v>303570</v>
      </c>
      <c r="B365" s="111"/>
      <c r="C365" s="35" t="n">
        <v>100357</v>
      </c>
      <c r="D365" s="111"/>
      <c r="E365" s="63" t="s">
        <v>40</v>
      </c>
      <c r="F365" s="128"/>
      <c r="G365" s="49"/>
      <c r="H365" s="53"/>
      <c r="I365" s="53"/>
      <c r="J365" s="53"/>
      <c r="K365" s="53"/>
      <c r="L365" s="53"/>
      <c r="M365" s="53"/>
      <c r="R365" s="7"/>
      <c r="AB365" s="39"/>
      <c r="AC365" s="39"/>
      <c r="AD365" s="39"/>
      <c r="AE365" s="39"/>
      <c r="AF365" s="39"/>
      <c r="AG365" s="39"/>
    </row>
    <row r="366" customFormat="false" ht="15.75" hidden="false" customHeight="false" outlineLevel="0" collapsed="false">
      <c r="A366" s="35" t="n">
        <v>303580</v>
      </c>
      <c r="B366" s="35" t="n">
        <f aca="false">VALUE(CONCATENATE($A$2, $C$4, C366))</f>
        <v>36100358</v>
      </c>
      <c r="C366" s="35" t="n">
        <v>100358</v>
      </c>
      <c r="D366" s="35"/>
      <c r="E366" s="69" t="s">
        <v>77</v>
      </c>
      <c r="F366" s="64" t="s">
        <v>69</v>
      </c>
      <c r="G366" s="97" t="str">
        <f aca="false">IF(AB366="", "", AB366)</f>
        <v/>
      </c>
      <c r="H366" s="97" t="str">
        <f aca="false">IF(AC366="", "", AC366)</f>
        <v/>
      </c>
      <c r="I366" s="97" t="str">
        <f aca="false">IF(AD366="", "", AD366)</f>
        <v/>
      </c>
      <c r="J366" s="97" t="str">
        <f aca="false">IF(AE366="", "", AE366)</f>
        <v/>
      </c>
      <c r="K366" s="97" t="str">
        <f aca="false">IF(AF366="", "", AF366)</f>
        <v/>
      </c>
      <c r="L366" s="97" t="str">
        <f aca="false">IF(AG366="", "", AG366)</f>
        <v/>
      </c>
      <c r="M366" s="97"/>
      <c r="R366" s="7"/>
      <c r="AB366" s="39"/>
      <c r="AC366" s="39"/>
      <c r="AD366" s="39"/>
      <c r="AE366" s="39"/>
      <c r="AF366" s="39"/>
      <c r="AG366" s="39"/>
    </row>
    <row r="367" customFormat="false" ht="31.5" hidden="false" customHeight="false" outlineLevel="0" collapsed="false">
      <c r="A367" s="35" t="n">
        <v>303590</v>
      </c>
      <c r="B367" s="35" t="n">
        <f aca="false">VALUE(CONCATENATE($A$2, $C$4, C367))</f>
        <v>36100359</v>
      </c>
      <c r="C367" s="35" t="n">
        <v>100359</v>
      </c>
      <c r="D367" s="35"/>
      <c r="E367" s="69" t="s">
        <v>78</v>
      </c>
      <c r="F367" s="64" t="s">
        <v>64</v>
      </c>
      <c r="G367" s="112" t="str">
        <f aca="false">IF(AB367="", "", AB367)</f>
        <v/>
      </c>
      <c r="H367" s="112" t="str">
        <f aca="false">IF(AC367="", "", AC367)</f>
        <v/>
      </c>
      <c r="I367" s="112" t="str">
        <f aca="false">IF(AD367="", "", AD367)</f>
        <v/>
      </c>
      <c r="J367" s="112" t="n">
        <f aca="false">J403</f>
        <v>107.3</v>
      </c>
      <c r="K367" s="112" t="n">
        <f aca="false">K403</f>
        <v>104.3</v>
      </c>
      <c r="L367" s="112" t="n">
        <f aca="false">L403</f>
        <v>104.2</v>
      </c>
      <c r="M367" s="112" t="n">
        <f aca="false">M403</f>
        <v>104.1</v>
      </c>
      <c r="R367" s="7"/>
      <c r="AB367" s="39"/>
      <c r="AC367" s="39"/>
      <c r="AD367" s="39"/>
      <c r="AE367" s="39"/>
      <c r="AF367" s="39"/>
      <c r="AG367" s="39"/>
    </row>
    <row r="368" customFormat="false" ht="31.5" hidden="false" customHeight="false" outlineLevel="0" collapsed="false">
      <c r="A368" s="35" t="n">
        <v>303600</v>
      </c>
      <c r="B368" s="59" t="n">
        <f aca="false">VALUE(CONCATENATE($A$2, $C$4, C368))</f>
        <v>36100360</v>
      </c>
      <c r="C368" s="35" t="n">
        <v>100360</v>
      </c>
      <c r="D368" s="59"/>
      <c r="E368" s="123" t="s">
        <v>79</v>
      </c>
      <c r="F368" s="102" t="s">
        <v>64</v>
      </c>
      <c r="G368" s="42" t="n">
        <f aca="false">IF(AB368="", "", AB368)</f>
        <v>0</v>
      </c>
      <c r="H368" s="43" t="n">
        <f aca="false">IFERROR(IF(G366=0, 0, H366/G366/IF(H367&lt;&gt;0, H367, 100)*10000), 0)</f>
        <v>0</v>
      </c>
      <c r="I368" s="43" t="n">
        <f aca="false">IFERROR(IF(H366=0, 0, I366/H366/IF(I367&lt;&gt;0, I367, 100)*10000), 0)</f>
        <v>0</v>
      </c>
      <c r="J368" s="43" t="n">
        <f aca="false">IFERROR(IF(I366=0, 0, J366/I366/IF(J367&lt;&gt;0, J367, 100)*10000), 0)</f>
        <v>0</v>
      </c>
      <c r="K368" s="43" t="n">
        <f aca="false">IFERROR(IF(J366=0, 0, K366/J366/IF(K367&lt;&gt;0, K367, 100)*10000), 0)</f>
        <v>0</v>
      </c>
      <c r="L368" s="43" t="n">
        <f aca="false">IFERROR(IF(K366=0, 0, L366/K366/IF(L367&lt;&gt;0, L367, 100)*10000), 0)</f>
        <v>0</v>
      </c>
      <c r="M368" s="43" t="n">
        <f aca="false">IFERROR(IF(L366=0, 0, M366/L366/IF(M367&lt;&gt;0, M367, 100)*10000), 0)</f>
        <v>0</v>
      </c>
      <c r="R368" s="7"/>
      <c r="AB368" s="39" t="n">
        <v>0</v>
      </c>
      <c r="AC368" s="39" t="n">
        <v>0</v>
      </c>
      <c r="AD368" s="39" t="n">
        <v>0</v>
      </c>
      <c r="AE368" s="39" t="n">
        <v>0</v>
      </c>
      <c r="AF368" s="39" t="n">
        <v>0</v>
      </c>
      <c r="AG368" s="39" t="n">
        <v>0</v>
      </c>
    </row>
    <row r="369" customFormat="false" ht="31.5" hidden="false" customHeight="false" outlineLevel="0" collapsed="false">
      <c r="A369" s="35" t="n">
        <v>303610</v>
      </c>
      <c r="B369" s="111"/>
      <c r="C369" s="35" t="n">
        <v>100361</v>
      </c>
      <c r="D369" s="111"/>
      <c r="E369" s="63" t="s">
        <v>41</v>
      </c>
      <c r="F369" s="68"/>
      <c r="G369" s="49"/>
      <c r="H369" s="53"/>
      <c r="I369" s="53"/>
      <c r="J369" s="53"/>
      <c r="K369" s="53"/>
      <c r="L369" s="53"/>
      <c r="M369" s="53"/>
      <c r="R369" s="7"/>
      <c r="AB369" s="39"/>
      <c r="AC369" s="39"/>
      <c r="AD369" s="39"/>
      <c r="AE369" s="39"/>
      <c r="AF369" s="39"/>
      <c r="AG369" s="39"/>
    </row>
    <row r="370" customFormat="false" ht="15.75" hidden="false" customHeight="false" outlineLevel="0" collapsed="false">
      <c r="A370" s="35" t="n">
        <v>303620</v>
      </c>
      <c r="B370" s="35" t="n">
        <f aca="false">VALUE(CONCATENATE($A$2, $C$4, C370))</f>
        <v>36100362</v>
      </c>
      <c r="C370" s="35" t="n">
        <v>100362</v>
      </c>
      <c r="D370" s="35"/>
      <c r="E370" s="69" t="s">
        <v>77</v>
      </c>
      <c r="F370" s="64" t="s">
        <v>69</v>
      </c>
      <c r="G370" s="97" t="str">
        <f aca="false">IF(AB370="", "", AB370)</f>
        <v/>
      </c>
      <c r="H370" s="97" t="str">
        <f aca="false">IF(AC370="", "", AC370)</f>
        <v/>
      </c>
      <c r="I370" s="97" t="str">
        <f aca="false">IF(AD370="", "", AD370)</f>
        <v/>
      </c>
      <c r="J370" s="97" t="str">
        <f aca="false">IF(AE370="", "", AE370)</f>
        <v/>
      </c>
      <c r="K370" s="97" t="str">
        <f aca="false">IF(AF370="", "", AF370)</f>
        <v/>
      </c>
      <c r="L370" s="97" t="str">
        <f aca="false">IF(AG370="", "", AG370)</f>
        <v/>
      </c>
      <c r="M370" s="97"/>
      <c r="R370" s="7"/>
      <c r="AB370" s="39"/>
      <c r="AC370" s="39"/>
      <c r="AD370" s="39"/>
      <c r="AE370" s="39"/>
      <c r="AF370" s="39"/>
      <c r="AG370" s="39"/>
    </row>
    <row r="371" customFormat="false" ht="56.3" hidden="false" customHeight="true" outlineLevel="0" collapsed="false">
      <c r="A371" s="35" t="n">
        <v>303630</v>
      </c>
      <c r="B371" s="35" t="n">
        <f aca="false">VALUE(CONCATENATE($A$2, $C$4, C371))</f>
        <v>36100363</v>
      </c>
      <c r="C371" s="35" t="n">
        <v>100363</v>
      </c>
      <c r="D371" s="35"/>
      <c r="E371" s="69" t="s">
        <v>78</v>
      </c>
      <c r="F371" s="64" t="s">
        <v>64</v>
      </c>
      <c r="G371" s="112" t="str">
        <f aca="false">IF(AB371="", "", AB371)</f>
        <v/>
      </c>
      <c r="H371" s="112" t="str">
        <f aca="false">IF(AC371="", "", AC371)</f>
        <v/>
      </c>
      <c r="I371" s="112" t="str">
        <f aca="false">IF(AD371="", "", AD371)</f>
        <v/>
      </c>
      <c r="J371" s="112" t="n">
        <f aca="false">J398</f>
        <v>108.4</v>
      </c>
      <c r="K371" s="112" t="n">
        <f aca="false">K398</f>
        <v>107.3</v>
      </c>
      <c r="L371" s="112" t="n">
        <f aca="false">L398</f>
        <v>105.3</v>
      </c>
      <c r="M371" s="112" t="n">
        <f aca="false">M398</f>
        <v>104.4</v>
      </c>
      <c r="R371" s="7"/>
      <c r="AB371" s="39"/>
      <c r="AC371" s="39"/>
      <c r="AD371" s="39"/>
      <c r="AE371" s="39"/>
      <c r="AF371" s="39"/>
      <c r="AG371" s="39"/>
    </row>
    <row r="372" customFormat="false" ht="47.45" hidden="false" customHeight="true" outlineLevel="0" collapsed="false">
      <c r="A372" s="35" t="n">
        <v>303640</v>
      </c>
      <c r="B372" s="59" t="n">
        <f aca="false">VALUE(CONCATENATE($A$2, $C$4, C372))</f>
        <v>36100364</v>
      </c>
      <c r="C372" s="35" t="n">
        <v>100364</v>
      </c>
      <c r="D372" s="59"/>
      <c r="E372" s="123" t="s">
        <v>79</v>
      </c>
      <c r="F372" s="102" t="s">
        <v>64</v>
      </c>
      <c r="G372" s="42" t="n">
        <f aca="false">IF(AB372="", "", AB372)</f>
        <v>0</v>
      </c>
      <c r="H372" s="43" t="n">
        <f aca="false">IFERROR(IF(G370=0, 0, H370/G370/IF(H371&lt;&gt;0, H371, 100)*10000), 0)</f>
        <v>0</v>
      </c>
      <c r="I372" s="43" t="n">
        <f aca="false">IFERROR(IF(H370=0, 0, I370/H370/IF(I371&lt;&gt;0, I371, 100)*10000), 0)</f>
        <v>0</v>
      </c>
      <c r="J372" s="43" t="n">
        <f aca="false">IFERROR(IF(I370=0, 0, J370/I370/IF(J371&lt;&gt;0, J371, 100)*10000), 0)</f>
        <v>0</v>
      </c>
      <c r="K372" s="43" t="n">
        <f aca="false">IFERROR(IF(J370=0, 0, K370/J370/IF(K371&lt;&gt;0, K371, 100)*10000), 0)</f>
        <v>0</v>
      </c>
      <c r="L372" s="43" t="n">
        <f aca="false">IFERROR(IF(K370=0, 0, L370/K370/IF(L371&lt;&gt;0, L371, 100)*10000), 0)</f>
        <v>0</v>
      </c>
      <c r="M372" s="43" t="n">
        <f aca="false">IFERROR(IF(L370=0, 0, M370/L370/IF(M371&lt;&gt;0, M371, 100)*10000), 0)</f>
        <v>0</v>
      </c>
      <c r="R372" s="7"/>
      <c r="AB372" s="39" t="n">
        <v>0</v>
      </c>
      <c r="AC372" s="39" t="n">
        <v>0</v>
      </c>
      <c r="AD372" s="39" t="n">
        <v>0</v>
      </c>
      <c r="AE372" s="39" t="n">
        <v>0</v>
      </c>
      <c r="AF372" s="39" t="n">
        <v>0</v>
      </c>
      <c r="AG372" s="39" t="n">
        <v>0</v>
      </c>
    </row>
    <row r="373" customFormat="false" ht="15.75" hidden="false" customHeight="false" outlineLevel="0" collapsed="false">
      <c r="A373" s="35" t="n">
        <v>303650</v>
      </c>
      <c r="B373" s="111"/>
      <c r="C373" s="35" t="n">
        <v>100365</v>
      </c>
      <c r="D373" s="111"/>
      <c r="E373" s="127" t="s">
        <v>42</v>
      </c>
      <c r="F373" s="128"/>
      <c r="G373" s="49"/>
      <c r="H373" s="53"/>
      <c r="I373" s="53"/>
      <c r="J373" s="53"/>
      <c r="K373" s="53"/>
      <c r="L373" s="53"/>
      <c r="M373" s="53"/>
      <c r="R373" s="7"/>
      <c r="AB373" s="39"/>
      <c r="AC373" s="39"/>
      <c r="AD373" s="39"/>
      <c r="AE373" s="39"/>
      <c r="AF373" s="39"/>
      <c r="AG373" s="39"/>
    </row>
    <row r="374" customFormat="false" ht="15.75" hidden="false" customHeight="false" outlineLevel="0" collapsed="false">
      <c r="A374" s="35" t="n">
        <v>303660</v>
      </c>
      <c r="B374" s="35" t="n">
        <f aca="false">VALUE(CONCATENATE($A$2, $C$4, C374))</f>
        <v>36100366</v>
      </c>
      <c r="C374" s="35" t="n">
        <v>100366</v>
      </c>
      <c r="D374" s="35"/>
      <c r="E374" s="69" t="s">
        <v>77</v>
      </c>
      <c r="F374" s="64" t="s">
        <v>69</v>
      </c>
      <c r="G374" s="97" t="str">
        <f aca="false">IF(AB374="", "", AB374)</f>
        <v/>
      </c>
      <c r="H374" s="97" t="str">
        <f aca="false">IF(AC374="", "", AC374)</f>
        <v/>
      </c>
      <c r="I374" s="97" t="str">
        <f aca="false">IF(AD374="", "", AD374)</f>
        <v/>
      </c>
      <c r="J374" s="97" t="str">
        <f aca="false">IF(AE374="", "", AE374)</f>
        <v/>
      </c>
      <c r="K374" s="97" t="str">
        <f aca="false">IF(AF374="", "", AF374)</f>
        <v/>
      </c>
      <c r="L374" s="97" t="str">
        <f aca="false">IF(AG374="", "", AG374)</f>
        <v/>
      </c>
      <c r="M374" s="97"/>
      <c r="R374" s="7"/>
      <c r="AB374" s="39"/>
      <c r="AC374" s="39"/>
      <c r="AD374" s="39"/>
      <c r="AE374" s="39"/>
      <c r="AF374" s="39"/>
      <c r="AG374" s="39"/>
    </row>
    <row r="375" customFormat="false" ht="43.4" hidden="false" customHeight="true" outlineLevel="0" collapsed="false">
      <c r="A375" s="35" t="n">
        <v>303670</v>
      </c>
      <c r="B375" s="35" t="n">
        <f aca="false">VALUE(CONCATENATE($A$2, $C$4, C375))</f>
        <v>36100367</v>
      </c>
      <c r="C375" s="35" t="n">
        <v>100367</v>
      </c>
      <c r="D375" s="35"/>
      <c r="E375" s="69" t="s">
        <v>78</v>
      </c>
      <c r="F375" s="64" t="s">
        <v>64</v>
      </c>
      <c r="G375" s="112" t="str">
        <f aca="false">IF(AB375="", "", AB375)</f>
        <v/>
      </c>
      <c r="H375" s="112" t="str">
        <f aca="false">IF(AC375="", "", AC375)</f>
        <v/>
      </c>
      <c r="I375" s="112" t="str">
        <f aca="false">IF(AD375="", "", AD375)</f>
        <v/>
      </c>
      <c r="J375" s="112" t="n">
        <f aca="false">J404</f>
        <v>106.6</v>
      </c>
      <c r="K375" s="112" t="n">
        <f aca="false">K404</f>
        <v>104.7</v>
      </c>
      <c r="L375" s="112" t="n">
        <f aca="false">L404</f>
        <v>104</v>
      </c>
      <c r="M375" s="112" t="n">
        <f aca="false">M404</f>
        <v>104.3</v>
      </c>
      <c r="N375" s="7"/>
      <c r="O375" s="7"/>
      <c r="P375" s="7"/>
      <c r="Q375" s="7"/>
      <c r="R375" s="7"/>
      <c r="AB375" s="39"/>
      <c r="AC375" s="39"/>
      <c r="AD375" s="39"/>
      <c r="AE375" s="39"/>
      <c r="AF375" s="39"/>
      <c r="AG375" s="39"/>
    </row>
    <row r="376" customFormat="false" ht="51.55" hidden="false" customHeight="true" outlineLevel="0" collapsed="false">
      <c r="A376" s="35" t="n">
        <v>303680</v>
      </c>
      <c r="B376" s="137" t="n">
        <f aca="false">VALUE(CONCATENATE($A$2, $C$4, C376))</f>
        <v>36100368</v>
      </c>
      <c r="C376" s="35" t="n">
        <v>100368</v>
      </c>
      <c r="D376" s="137"/>
      <c r="E376" s="123" t="s">
        <v>79</v>
      </c>
      <c r="F376" s="102" t="s">
        <v>64</v>
      </c>
      <c r="G376" s="42" t="n">
        <f aca="false">IF(AB376="", "", AB376)</f>
        <v>0</v>
      </c>
      <c r="H376" s="43" t="n">
        <f aca="false">IFERROR(IF(G374=0, 0, H374/G374/IF(H375&lt;&gt;0, H375, 100)*10000), 0)</f>
        <v>0</v>
      </c>
      <c r="I376" s="43" t="n">
        <f aca="false">IFERROR(IF(H374=0, 0, I374/H374/IF(I375&lt;&gt;0, I375, 100)*10000), 0)</f>
        <v>0</v>
      </c>
      <c r="J376" s="43" t="n">
        <f aca="false">IFERROR(IF(I374=0, 0, J374/I374/IF(J375&lt;&gt;0, J375, 100)*10000), 0)</f>
        <v>0</v>
      </c>
      <c r="K376" s="43" t="n">
        <f aca="false">IFERROR(IF(J374=0, 0, K374/J374/IF(K375&lt;&gt;0, K375, 100)*10000), 0)</f>
        <v>0</v>
      </c>
      <c r="L376" s="43" t="n">
        <f aca="false">IFERROR(IF(K374=0, 0, L374/K374/IF(L375&lt;&gt;0, L375, 100)*10000), 0)</f>
        <v>0</v>
      </c>
      <c r="M376" s="43" t="n">
        <f aca="false">IFERROR(IF(L374=0, 0, M374/L374/IF(M375&lt;&gt;0, M375, 100)*10000), 0)</f>
        <v>0</v>
      </c>
      <c r="N376" s="7"/>
      <c r="O376" s="7"/>
      <c r="P376" s="7"/>
      <c r="Q376" s="7"/>
      <c r="R376" s="7"/>
      <c r="AB376" s="39" t="n">
        <v>0</v>
      </c>
      <c r="AC376" s="39" t="n">
        <v>0</v>
      </c>
      <c r="AD376" s="39" t="n">
        <v>0</v>
      </c>
      <c r="AE376" s="39" t="n">
        <v>0</v>
      </c>
      <c r="AF376" s="39" t="n">
        <v>0</v>
      </c>
      <c r="AG376" s="39" t="n">
        <v>0</v>
      </c>
    </row>
    <row r="377" customFormat="false" ht="15" hidden="false" customHeight="false" outlineLevel="0" collapsed="false">
      <c r="A377" s="35" t="n">
        <v>303690</v>
      </c>
      <c r="B377" s="21"/>
      <c r="C377" s="21"/>
      <c r="D377" s="21"/>
      <c r="E377" s="138" t="s">
        <v>105</v>
      </c>
    </row>
    <row r="378" customFormat="false" ht="15" hidden="false" customHeight="false" outlineLevel="0" collapsed="false">
      <c r="A378" s="35" t="n">
        <v>303700</v>
      </c>
      <c r="B378" s="21"/>
      <c r="C378" s="21"/>
      <c r="D378" s="21"/>
      <c r="N378" s="7"/>
      <c r="O378" s="7"/>
      <c r="P378" s="7"/>
      <c r="Q378" s="7"/>
    </row>
    <row r="379" customFormat="false" ht="13.8" hidden="false" customHeight="false" outlineLevel="0" collapsed="false">
      <c r="A379" s="35" t="n">
        <v>303710</v>
      </c>
      <c r="B379" s="21"/>
      <c r="C379" s="21"/>
      <c r="D379" s="21"/>
      <c r="E379" s="139" t="s">
        <v>106</v>
      </c>
      <c r="F379" s="7"/>
      <c r="R379" s="7"/>
    </row>
    <row r="380" customFormat="false" ht="13.8" hidden="false" customHeight="false" outlineLevel="0" collapsed="false">
      <c r="A380" s="35" t="n">
        <v>303720</v>
      </c>
      <c r="B380" s="21"/>
      <c r="C380" s="21"/>
      <c r="D380" s="21"/>
      <c r="E380" s="140" t="s">
        <v>107</v>
      </c>
      <c r="F380" s="141"/>
      <c r="G380" s="141"/>
      <c r="H380" s="141"/>
      <c r="I380" s="141"/>
      <c r="J380" s="141"/>
      <c r="K380" s="141"/>
      <c r="L380" s="140" t="s">
        <v>108</v>
      </c>
      <c r="M380" s="141"/>
    </row>
    <row r="381" customFormat="false" ht="13.8" hidden="false" customHeight="false" outlineLevel="0" collapsed="false">
      <c r="A381" s="35" t="n">
        <v>303730</v>
      </c>
      <c r="B381" s="21"/>
      <c r="C381" s="21"/>
      <c r="D381" s="21"/>
      <c r="E381" s="140" t="s">
        <v>109</v>
      </c>
      <c r="F381" s="141"/>
      <c r="G381" s="141"/>
      <c r="H381" s="141"/>
      <c r="I381" s="141"/>
      <c r="J381" s="141"/>
      <c r="K381" s="141"/>
      <c r="L381" s="141"/>
      <c r="M381" s="141"/>
    </row>
    <row r="382" customFormat="false" ht="13.8" hidden="false" customHeight="false" outlineLevel="0" collapsed="false">
      <c r="A382" s="35" t="n">
        <v>303740</v>
      </c>
      <c r="B382" s="21"/>
      <c r="C382" s="21"/>
      <c r="D382" s="21"/>
      <c r="E382" s="139"/>
      <c r="F382" s="7"/>
      <c r="G382" s="7"/>
      <c r="H382" s="7"/>
      <c r="I382" s="7"/>
      <c r="J382" s="7"/>
      <c r="K382" s="7"/>
      <c r="L382" s="7"/>
    </row>
    <row r="383" customFormat="false" ht="13.8" hidden="false" customHeight="false" outlineLevel="0" collapsed="false">
      <c r="A383" s="35" t="n">
        <v>303750</v>
      </c>
      <c r="B383" s="21"/>
      <c r="C383" s="21"/>
      <c r="D383" s="21"/>
      <c r="E383" s="142" t="s">
        <v>110</v>
      </c>
      <c r="F383" s="143"/>
      <c r="G383" s="143"/>
      <c r="H383" s="143"/>
      <c r="I383" s="143"/>
      <c r="J383" s="143"/>
      <c r="K383" s="143"/>
      <c r="L383" s="143"/>
    </row>
    <row r="384" customFormat="false" ht="13.8" hidden="false" customHeight="false" outlineLevel="0" collapsed="false">
      <c r="A384" s="35" t="n">
        <v>303760</v>
      </c>
      <c r="B384" s="21"/>
      <c r="C384" s="21"/>
      <c r="D384" s="21"/>
      <c r="E384" s="144" t="s">
        <v>111</v>
      </c>
      <c r="F384" s="145"/>
      <c r="G384" s="145"/>
      <c r="H384" s="145"/>
      <c r="I384" s="145"/>
      <c r="J384" s="145" t="s">
        <v>112</v>
      </c>
      <c r="K384" s="144" t="s">
        <v>113</v>
      </c>
      <c r="L384" s="144" t="s">
        <v>114</v>
      </c>
      <c r="M384" s="141"/>
    </row>
    <row r="385" customFormat="false" ht="12.75" hidden="false" customHeight="false" outlineLevel="0" collapsed="false">
      <c r="A385" s="21"/>
      <c r="B385" s="21"/>
      <c r="C385" s="21"/>
      <c r="D385" s="21"/>
    </row>
    <row r="386" customFormat="false" ht="12.75" hidden="false" customHeight="false" outlineLevel="0" collapsed="false">
      <c r="A386" s="21"/>
      <c r="B386" s="21"/>
      <c r="C386" s="21"/>
      <c r="D386" s="21"/>
    </row>
    <row r="387" customFormat="false" ht="12.75" hidden="false" customHeight="false" outlineLevel="0" collapsed="false">
      <c r="A387" s="21"/>
      <c r="B387" s="21"/>
      <c r="C387" s="21"/>
      <c r="D387" s="21"/>
    </row>
    <row r="388" customFormat="false" ht="12.75" hidden="false" customHeight="false" outlineLevel="0" collapsed="false">
      <c r="A388" s="21"/>
      <c r="B388" s="21"/>
      <c r="C388" s="21"/>
      <c r="D388" s="21"/>
    </row>
    <row r="389" customFormat="false" ht="15.75" hidden="false" customHeight="false" outlineLevel="0" collapsed="false">
      <c r="A389" s="21"/>
      <c r="B389" s="21"/>
      <c r="C389" s="21"/>
      <c r="D389" s="21"/>
      <c r="M389" s="146" t="s">
        <v>115</v>
      </c>
    </row>
    <row r="391" customFormat="false" ht="16.5" hidden="false" customHeight="false" outlineLevel="0" collapsed="false">
      <c r="G391" s="147" t="s">
        <v>116</v>
      </c>
      <c r="H391" s="147"/>
      <c r="I391" s="147"/>
      <c r="J391" s="147"/>
      <c r="K391" s="147"/>
      <c r="L391" s="147"/>
      <c r="M391" s="147"/>
      <c r="O391" s="148" t="s">
        <v>117</v>
      </c>
    </row>
    <row r="392" customFormat="false" ht="12.75" hidden="false" customHeight="true" outlineLevel="0" collapsed="false">
      <c r="G392" s="149" t="s">
        <v>118</v>
      </c>
      <c r="H392" s="149"/>
      <c r="I392" s="149"/>
      <c r="J392" s="149" t="n">
        <f aca="false">J6</f>
        <v>2024</v>
      </c>
      <c r="K392" s="149" t="n">
        <f aca="false">K6</f>
        <v>2025</v>
      </c>
      <c r="L392" s="149" t="n">
        <f aca="false">L6</f>
        <v>2026</v>
      </c>
      <c r="M392" s="149" t="n">
        <f aca="false">M6</f>
        <v>2027</v>
      </c>
    </row>
    <row r="393" customFormat="false" ht="13.5" hidden="false" customHeight="true" outlineLevel="0" collapsed="false">
      <c r="G393" s="149"/>
      <c r="H393" s="149"/>
      <c r="I393" s="149"/>
      <c r="J393" s="149"/>
      <c r="K393" s="149"/>
      <c r="L393" s="149"/>
      <c r="M393" s="149"/>
    </row>
    <row r="394" customFormat="false" ht="13.5" hidden="false" customHeight="true" outlineLevel="0" collapsed="false">
      <c r="G394" s="150" t="s">
        <v>32</v>
      </c>
      <c r="H394" s="150"/>
      <c r="I394" s="150"/>
      <c r="J394" s="151" t="n">
        <f aca="false">J408</f>
        <v>111.6</v>
      </c>
      <c r="K394" s="151" t="n">
        <f aca="false">K408</f>
        <v>104.8</v>
      </c>
      <c r="L394" s="151" t="n">
        <f aca="false">L408</f>
        <v>102.6</v>
      </c>
      <c r="M394" s="151" t="n">
        <f aca="false">M408</f>
        <v>102.5</v>
      </c>
    </row>
    <row r="395" customFormat="false" ht="13.5" hidden="false" customHeight="true" outlineLevel="0" collapsed="false">
      <c r="G395" s="150" t="s">
        <v>34</v>
      </c>
      <c r="H395" s="150"/>
      <c r="I395" s="150"/>
      <c r="J395" s="151" t="n">
        <f aca="false">J409</f>
        <v>109.5</v>
      </c>
      <c r="K395" s="151" t="n">
        <f aca="false">K409</f>
        <v>104.6</v>
      </c>
      <c r="L395" s="151" t="n">
        <f aca="false">L409</f>
        <v>103.8</v>
      </c>
      <c r="M395" s="151" t="n">
        <f aca="false">M409</f>
        <v>103.6</v>
      </c>
    </row>
    <row r="396" customFormat="false" ht="24.75" hidden="false" customHeight="true" outlineLevel="0" collapsed="false">
      <c r="G396" s="150" t="s">
        <v>80</v>
      </c>
      <c r="H396" s="150"/>
      <c r="I396" s="150"/>
      <c r="J396" s="151" t="n">
        <f aca="false">J410</f>
        <v>105.8</v>
      </c>
      <c r="K396" s="151" t="n">
        <f aca="false">K410</f>
        <v>105.5</v>
      </c>
      <c r="L396" s="151" t="n">
        <f aca="false">L410</f>
        <v>103.7</v>
      </c>
      <c r="M396" s="151" t="n">
        <f aca="false">M410</f>
        <v>103.8</v>
      </c>
    </row>
    <row r="397" customFormat="false" ht="42.75" hidden="false" customHeight="true" outlineLevel="0" collapsed="false">
      <c r="G397" s="150" t="s">
        <v>119</v>
      </c>
      <c r="H397" s="150"/>
      <c r="I397" s="150"/>
      <c r="J397" s="151" t="n">
        <f aca="false">J411</f>
        <v>106.7</v>
      </c>
      <c r="K397" s="151" t="n">
        <f aca="false">K411</f>
        <v>107.3</v>
      </c>
      <c r="L397" s="151" t="n">
        <f aca="false">L411</f>
        <v>103.9</v>
      </c>
      <c r="M397" s="151" t="n">
        <f aca="false">M411</f>
        <v>103.9</v>
      </c>
    </row>
    <row r="398" customFormat="false" ht="26.25" hidden="false" customHeight="true" outlineLevel="0" collapsed="false">
      <c r="G398" s="150" t="s">
        <v>41</v>
      </c>
      <c r="H398" s="150"/>
      <c r="I398" s="150"/>
      <c r="J398" s="151" t="n">
        <f aca="false">J412</f>
        <v>108.4</v>
      </c>
      <c r="K398" s="151" t="n">
        <f aca="false">K412</f>
        <v>107.3</v>
      </c>
      <c r="L398" s="151" t="n">
        <f aca="false">L412</f>
        <v>105.3</v>
      </c>
      <c r="M398" s="151" t="n">
        <f aca="false">M412</f>
        <v>104.4</v>
      </c>
    </row>
    <row r="399" customFormat="false" ht="26.25" hidden="false" customHeight="true" outlineLevel="0" collapsed="false">
      <c r="G399" s="150" t="s">
        <v>37</v>
      </c>
      <c r="H399" s="150"/>
      <c r="I399" s="150"/>
      <c r="J399" s="151" t="n">
        <f aca="false">J413</f>
        <v>109.1</v>
      </c>
      <c r="K399" s="151" t="n">
        <f aca="false">K413</f>
        <v>104.8</v>
      </c>
      <c r="L399" s="151" t="n">
        <f aca="false">L413</f>
        <v>103.9</v>
      </c>
      <c r="M399" s="151" t="n">
        <f aca="false">M413</f>
        <v>103.8</v>
      </c>
    </row>
    <row r="400" customFormat="false" ht="13.5" hidden="false" customHeight="false" outlineLevel="0" collapsed="false">
      <c r="G400" s="152" t="s">
        <v>36</v>
      </c>
      <c r="H400" s="152"/>
      <c r="I400" s="152"/>
      <c r="J400" s="151" t="n">
        <f aca="false">J414</f>
        <v>106.4</v>
      </c>
      <c r="K400" s="151" t="n">
        <f aca="false">K414</f>
        <v>105.6</v>
      </c>
      <c r="L400" s="151" t="n">
        <f aca="false">L414</f>
        <v>105.3</v>
      </c>
      <c r="M400" s="151" t="n">
        <f aca="false">M414</f>
        <v>104.5</v>
      </c>
    </row>
    <row r="401" customFormat="false" ht="13.5" hidden="false" customHeight="false" outlineLevel="0" collapsed="false">
      <c r="G401" s="153" t="s">
        <v>39</v>
      </c>
      <c r="H401" s="153"/>
      <c r="I401" s="153"/>
      <c r="J401" s="151" t="n">
        <v>106.6</v>
      </c>
      <c r="K401" s="151" t="n">
        <v>104.7</v>
      </c>
      <c r="L401" s="151" t="n">
        <v>104</v>
      </c>
      <c r="M401" s="151" t="n">
        <v>104.3</v>
      </c>
    </row>
    <row r="402" customFormat="false" ht="13.5" hidden="false" customHeight="false" outlineLevel="0" collapsed="false">
      <c r="G402" s="152" t="s">
        <v>38</v>
      </c>
      <c r="H402" s="152"/>
      <c r="I402" s="152"/>
      <c r="J402" s="151" t="n">
        <f aca="false">J415</f>
        <v>108.6</v>
      </c>
      <c r="K402" s="151" t="n">
        <f aca="false">K415</f>
        <v>107.3</v>
      </c>
      <c r="L402" s="151" t="n">
        <f aca="false">L415</f>
        <v>105.3</v>
      </c>
      <c r="M402" s="151" t="n">
        <f aca="false">M415</f>
        <v>104.4</v>
      </c>
    </row>
    <row r="403" customFormat="false" ht="26.25" hidden="false" customHeight="true" outlineLevel="0" collapsed="false">
      <c r="G403" s="150" t="s">
        <v>40</v>
      </c>
      <c r="H403" s="150"/>
      <c r="I403" s="150"/>
      <c r="J403" s="151" t="n">
        <f aca="false">J416</f>
        <v>107.3</v>
      </c>
      <c r="K403" s="151" t="n">
        <f aca="false">K416</f>
        <v>104.3</v>
      </c>
      <c r="L403" s="151" t="n">
        <f aca="false">L416</f>
        <v>104.2</v>
      </c>
      <c r="M403" s="151" t="n">
        <f aca="false">M416</f>
        <v>104.1</v>
      </c>
    </row>
    <row r="404" customFormat="false" ht="13.5" hidden="false" customHeight="false" outlineLevel="0" collapsed="false">
      <c r="G404" s="152" t="s">
        <v>42</v>
      </c>
      <c r="H404" s="152"/>
      <c r="I404" s="152"/>
      <c r="J404" s="151" t="n">
        <f aca="false">J417</f>
        <v>106.6</v>
      </c>
      <c r="K404" s="151" t="n">
        <f aca="false">K417</f>
        <v>104.7</v>
      </c>
      <c r="L404" s="151" t="n">
        <f aca="false">L417</f>
        <v>104</v>
      </c>
      <c r="M404" s="151" t="n">
        <f aca="false">M417</f>
        <v>104.3</v>
      </c>
    </row>
    <row r="405" customFormat="false" ht="16.5" hidden="false" customHeight="false" outlineLevel="0" collapsed="false">
      <c r="G405" s="147" t="s">
        <v>120</v>
      </c>
      <c r="H405" s="147"/>
      <c r="I405" s="147"/>
      <c r="J405" s="147"/>
      <c r="K405" s="147"/>
      <c r="L405" s="147"/>
      <c r="M405" s="147"/>
    </row>
    <row r="406" customFormat="false" ht="12.75" hidden="false" customHeight="true" outlineLevel="0" collapsed="false">
      <c r="G406" s="149" t="s">
        <v>118</v>
      </c>
      <c r="H406" s="149"/>
      <c r="I406" s="149"/>
      <c r="J406" s="149" t="n">
        <f aca="false">J6</f>
        <v>2024</v>
      </c>
      <c r="K406" s="149" t="n">
        <f aca="false">K6</f>
        <v>2025</v>
      </c>
      <c r="L406" s="149" t="n">
        <f aca="false">L6</f>
        <v>2026</v>
      </c>
      <c r="M406" s="149" t="n">
        <f aca="false">M6</f>
        <v>2027</v>
      </c>
    </row>
    <row r="407" customFormat="false" ht="13.5" hidden="false" customHeight="true" outlineLevel="0" collapsed="false">
      <c r="G407" s="149"/>
      <c r="H407" s="149"/>
      <c r="I407" s="149"/>
      <c r="J407" s="149"/>
      <c r="K407" s="149"/>
      <c r="L407" s="149"/>
      <c r="M407" s="149"/>
    </row>
    <row r="408" customFormat="false" ht="13.5" hidden="false" customHeight="true" outlineLevel="0" collapsed="false">
      <c r="G408" s="154" t="s">
        <v>32</v>
      </c>
      <c r="H408" s="154"/>
      <c r="I408" s="154"/>
      <c r="J408" s="155" t="n">
        <v>111.6</v>
      </c>
      <c r="K408" s="155" t="n">
        <v>104.8</v>
      </c>
      <c r="L408" s="155" t="n">
        <v>102.6</v>
      </c>
      <c r="M408" s="155" t="n">
        <v>102.5</v>
      </c>
    </row>
    <row r="409" customFormat="false" ht="13.5" hidden="false" customHeight="true" outlineLevel="0" collapsed="false">
      <c r="G409" s="154" t="s">
        <v>34</v>
      </c>
      <c r="H409" s="154"/>
      <c r="I409" s="154"/>
      <c r="J409" s="155" t="n">
        <v>109.5</v>
      </c>
      <c r="K409" s="155" t="n">
        <v>104.6</v>
      </c>
      <c r="L409" s="155" t="n">
        <v>103.8</v>
      </c>
      <c r="M409" s="155" t="n">
        <v>103.6</v>
      </c>
    </row>
    <row r="410" customFormat="false" ht="13.5" hidden="false" customHeight="true" outlineLevel="0" collapsed="false">
      <c r="G410" s="154" t="s">
        <v>80</v>
      </c>
      <c r="H410" s="154"/>
      <c r="I410" s="154"/>
      <c r="J410" s="155" t="n">
        <v>105.8</v>
      </c>
      <c r="K410" s="155" t="n">
        <v>105.5</v>
      </c>
      <c r="L410" s="155" t="n">
        <v>103.7</v>
      </c>
      <c r="M410" s="155" t="n">
        <v>103.8</v>
      </c>
    </row>
    <row r="411" customFormat="false" ht="13.5" hidden="false" customHeight="true" outlineLevel="0" collapsed="false">
      <c r="G411" s="154" t="s">
        <v>119</v>
      </c>
      <c r="H411" s="154"/>
      <c r="I411" s="154"/>
      <c r="J411" s="155" t="n">
        <v>106.7</v>
      </c>
      <c r="K411" s="155" t="n">
        <v>107.3</v>
      </c>
      <c r="L411" s="155" t="n">
        <v>103.9</v>
      </c>
      <c r="M411" s="155" t="n">
        <v>103.9</v>
      </c>
    </row>
    <row r="412" customFormat="false" ht="13.5" hidden="false" customHeight="true" outlineLevel="0" collapsed="false">
      <c r="G412" s="154" t="s">
        <v>41</v>
      </c>
      <c r="H412" s="154"/>
      <c r="I412" s="154"/>
      <c r="J412" s="155" t="n">
        <v>108.4</v>
      </c>
      <c r="K412" s="155" t="n">
        <v>107.3</v>
      </c>
      <c r="L412" s="155" t="n">
        <v>105.3</v>
      </c>
      <c r="M412" s="155" t="n">
        <v>104.4</v>
      </c>
    </row>
    <row r="413" customFormat="false" ht="13.5" hidden="false" customHeight="true" outlineLevel="0" collapsed="false">
      <c r="G413" s="154" t="s">
        <v>37</v>
      </c>
      <c r="H413" s="154"/>
      <c r="I413" s="154"/>
      <c r="J413" s="155" t="n">
        <v>109.1</v>
      </c>
      <c r="K413" s="155" t="n">
        <v>104.8</v>
      </c>
      <c r="L413" s="155" t="n">
        <v>103.9</v>
      </c>
      <c r="M413" s="155" t="n">
        <v>103.8</v>
      </c>
    </row>
    <row r="414" customFormat="false" ht="13.5" hidden="false" customHeight="false" outlineLevel="0" collapsed="false">
      <c r="G414" s="153" t="s">
        <v>36</v>
      </c>
      <c r="H414" s="153"/>
      <c r="I414" s="153"/>
      <c r="J414" s="155" t="n">
        <v>106.4</v>
      </c>
      <c r="K414" s="155" t="n">
        <v>105.6</v>
      </c>
      <c r="L414" s="155" t="n">
        <v>105.3</v>
      </c>
      <c r="M414" s="155" t="n">
        <v>104.5</v>
      </c>
    </row>
    <row r="415" customFormat="false" ht="13.5" hidden="false" customHeight="false" outlineLevel="0" collapsed="false">
      <c r="G415" s="153" t="s">
        <v>121</v>
      </c>
      <c r="H415" s="153"/>
      <c r="I415" s="153"/>
      <c r="J415" s="155" t="n">
        <v>108.6</v>
      </c>
      <c r="K415" s="155" t="n">
        <v>107.3</v>
      </c>
      <c r="L415" s="155" t="n">
        <v>105.3</v>
      </c>
      <c r="M415" s="155" t="n">
        <v>104.4</v>
      </c>
    </row>
    <row r="416" customFormat="false" ht="13.5" hidden="false" customHeight="false" outlineLevel="0" collapsed="false">
      <c r="G416" s="153" t="s">
        <v>122</v>
      </c>
      <c r="H416" s="153"/>
      <c r="I416" s="153"/>
      <c r="J416" s="155" t="n">
        <v>107.3</v>
      </c>
      <c r="K416" s="155" t="n">
        <v>104.3</v>
      </c>
      <c r="L416" s="155" t="n">
        <v>104.2</v>
      </c>
      <c r="M416" s="155" t="n">
        <v>104.1</v>
      </c>
    </row>
    <row r="417" customFormat="false" ht="13.5" hidden="false" customHeight="false" outlineLevel="0" collapsed="false">
      <c r="G417" s="153" t="s">
        <v>123</v>
      </c>
      <c r="H417" s="153"/>
      <c r="I417" s="153"/>
      <c r="J417" s="155" t="n">
        <v>106.6</v>
      </c>
      <c r="K417" s="155" t="n">
        <v>104.7</v>
      </c>
      <c r="L417" s="155" t="n">
        <v>104</v>
      </c>
      <c r="M417" s="155" t="n">
        <v>104.3</v>
      </c>
    </row>
  </sheetData>
  <mergeCells count="65">
    <mergeCell ref="E1:M1"/>
    <mergeCell ref="E2:M2"/>
    <mergeCell ref="E3:M3"/>
    <mergeCell ref="S3:Z3"/>
    <mergeCell ref="S4:Z4"/>
    <mergeCell ref="O5:Q5"/>
    <mergeCell ref="S5:Z5"/>
    <mergeCell ref="AB5:AG5"/>
    <mergeCell ref="A6:A7"/>
    <mergeCell ref="B6:B7"/>
    <mergeCell ref="C6:C7"/>
    <mergeCell ref="E6:E7"/>
    <mergeCell ref="F6:F7"/>
    <mergeCell ref="S6:Z6"/>
    <mergeCell ref="S7:Z7"/>
    <mergeCell ref="S9:Z9"/>
    <mergeCell ref="S10:Z10"/>
    <mergeCell ref="R12:Y13"/>
    <mergeCell ref="R55:Z55"/>
    <mergeCell ref="R60:R69"/>
    <mergeCell ref="E97:E98"/>
    <mergeCell ref="E100:E101"/>
    <mergeCell ref="E102:E103"/>
    <mergeCell ref="E104:E105"/>
    <mergeCell ref="R107:Z107"/>
    <mergeCell ref="R112:Z113"/>
    <mergeCell ref="R154:Z154"/>
    <mergeCell ref="R199:Z199"/>
    <mergeCell ref="R244:Z244"/>
    <mergeCell ref="R247:Z248"/>
    <mergeCell ref="R289:Z289"/>
    <mergeCell ref="R334:Y334"/>
    <mergeCell ref="G391:M391"/>
    <mergeCell ref="G392:I393"/>
    <mergeCell ref="J392:J393"/>
    <mergeCell ref="K392:K393"/>
    <mergeCell ref="L392:L393"/>
    <mergeCell ref="M392:M393"/>
    <mergeCell ref="G394:I394"/>
    <mergeCell ref="G395:I395"/>
    <mergeCell ref="G396:I396"/>
    <mergeCell ref="G397:I397"/>
    <mergeCell ref="G398:I398"/>
    <mergeCell ref="G399:I399"/>
    <mergeCell ref="G400:I400"/>
    <mergeCell ref="G401:I401"/>
    <mergeCell ref="G402:I402"/>
    <mergeCell ref="G403:I403"/>
    <mergeCell ref="G404:I404"/>
    <mergeCell ref="G405:M405"/>
    <mergeCell ref="G406:I407"/>
    <mergeCell ref="J406:J407"/>
    <mergeCell ref="K406:K407"/>
    <mergeCell ref="L406:L407"/>
    <mergeCell ref="M406:M407"/>
    <mergeCell ref="G408:I408"/>
    <mergeCell ref="G409:I409"/>
    <mergeCell ref="G410:I410"/>
    <mergeCell ref="G411:I411"/>
    <mergeCell ref="G412:I412"/>
    <mergeCell ref="G413:I413"/>
    <mergeCell ref="G414:I414"/>
    <mergeCell ref="G415:I415"/>
    <mergeCell ref="G416:I416"/>
    <mergeCell ref="G417:I417"/>
  </mergeCells>
  <printOptions headings="false" gridLines="false" gridLinesSet="true" horizontalCentered="false" verticalCentered="false"/>
  <pageMargins left="0.7875" right="0.590277777777778" top="0.4" bottom="0.470138888888889" header="0.511805555555555" footer="0.511805555555555"/>
  <pageSetup paperSize="9" scale="8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K5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8.43"/>
    <col collapsed="false" customWidth="true" hidden="false" outlineLevel="0" max="2" min="2" style="1" width="20.3"/>
    <col collapsed="false" customWidth="true" hidden="false" outlineLevel="0" max="3" min="3" style="1" width="8.43"/>
    <col collapsed="false" customWidth="true" hidden="false" outlineLevel="0" max="6" min="4" style="1" width="6.27"/>
    <col collapsed="false" customWidth="true" hidden="false" outlineLevel="0" max="7" min="7" style="1" width="14.3"/>
    <col collapsed="false" customWidth="true" hidden="false" outlineLevel="0" max="1025" min="8" style="1" width="8.43"/>
  </cols>
  <sheetData>
    <row r="5" customFormat="false" ht="15" hidden="false" customHeight="false" outlineLevel="0" collapsed="false">
      <c r="A5" s="156" t="n">
        <v>1</v>
      </c>
      <c r="B5" s="156" t="s">
        <v>124</v>
      </c>
      <c r="C5" s="156" t="n">
        <v>1</v>
      </c>
      <c r="D5" s="156"/>
      <c r="E5" s="156"/>
      <c r="F5" s="156"/>
      <c r="G5" s="157" t="n">
        <v>6114002441</v>
      </c>
      <c r="J5" s="1" t="n">
        <v>2020</v>
      </c>
      <c r="K5" s="1" t="n">
        <v>20</v>
      </c>
    </row>
    <row r="6" customFormat="false" ht="15" hidden="false" customHeight="false" outlineLevel="0" collapsed="false">
      <c r="A6" s="156" t="n">
        <v>2</v>
      </c>
      <c r="B6" s="156" t="s">
        <v>125</v>
      </c>
      <c r="C6" s="156" t="n">
        <v>2</v>
      </c>
      <c r="D6" s="156"/>
      <c r="E6" s="156"/>
      <c r="F6" s="156"/>
      <c r="G6" s="157" t="n">
        <v>6114002461</v>
      </c>
      <c r="J6" s="1" t="n">
        <v>2021</v>
      </c>
      <c r="K6" s="1" t="n">
        <v>21</v>
      </c>
    </row>
    <row r="7" customFormat="false" ht="15" hidden="false" customHeight="false" outlineLevel="0" collapsed="false">
      <c r="A7" s="156" t="n">
        <v>3</v>
      </c>
      <c r="B7" s="156" t="s">
        <v>126</v>
      </c>
      <c r="C7" s="156" t="n">
        <v>3</v>
      </c>
      <c r="D7" s="156"/>
      <c r="E7" s="156"/>
      <c r="F7" s="156"/>
      <c r="G7" s="157" t="n">
        <v>6114002481</v>
      </c>
      <c r="J7" s="1" t="n">
        <v>2022</v>
      </c>
      <c r="K7" s="1" t="n">
        <v>22</v>
      </c>
    </row>
    <row r="8" customFormat="false" ht="15" hidden="false" customHeight="false" outlineLevel="0" collapsed="false">
      <c r="A8" s="156" t="n">
        <v>4</v>
      </c>
      <c r="B8" s="156" t="s">
        <v>127</v>
      </c>
      <c r="C8" s="156" t="n">
        <v>4</v>
      </c>
      <c r="D8" s="156"/>
      <c r="E8" s="156"/>
      <c r="F8" s="156"/>
      <c r="G8" s="157" t="n">
        <v>6114002501</v>
      </c>
      <c r="J8" s="1" t="n">
        <v>2023</v>
      </c>
      <c r="K8" s="1" t="n">
        <v>23</v>
      </c>
    </row>
    <row r="9" customFormat="false" ht="15" hidden="false" customHeight="false" outlineLevel="0" collapsed="false">
      <c r="A9" s="156" t="n">
        <v>5</v>
      </c>
      <c r="B9" s="156" t="s">
        <v>128</v>
      </c>
      <c r="C9" s="156" t="n">
        <v>5</v>
      </c>
      <c r="D9" s="156"/>
      <c r="E9" s="156"/>
      <c r="F9" s="156"/>
      <c r="G9" s="157" t="n">
        <v>6114002521</v>
      </c>
      <c r="J9" s="1" t="n">
        <v>2024</v>
      </c>
      <c r="K9" s="1" t="n">
        <v>24</v>
      </c>
    </row>
    <row r="10" customFormat="false" ht="15" hidden="false" customHeight="false" outlineLevel="0" collapsed="false">
      <c r="A10" s="156" t="n">
        <v>6</v>
      </c>
      <c r="B10" s="156" t="s">
        <v>5</v>
      </c>
      <c r="C10" s="156" t="n">
        <v>6</v>
      </c>
      <c r="D10" s="156"/>
      <c r="E10" s="156"/>
      <c r="F10" s="156"/>
      <c r="G10" s="157" t="n">
        <v>6114002541</v>
      </c>
      <c r="J10" s="1" t="n">
        <v>2025</v>
      </c>
      <c r="K10" s="1" t="n">
        <v>25</v>
      </c>
    </row>
    <row r="11" customFormat="false" ht="15" hidden="false" customHeight="false" outlineLevel="0" collapsed="false">
      <c r="A11" s="156" t="n">
        <v>7</v>
      </c>
      <c r="B11" s="156" t="s">
        <v>129</v>
      </c>
      <c r="C11" s="156" t="n">
        <v>7</v>
      </c>
      <c r="D11" s="156"/>
      <c r="E11" s="156"/>
      <c r="F11" s="156"/>
      <c r="G11" s="157" t="n">
        <v>6114002561</v>
      </c>
      <c r="J11" s="1" t="n">
        <v>2026</v>
      </c>
      <c r="K11" s="1" t="n">
        <v>26</v>
      </c>
    </row>
    <row r="12" customFormat="false" ht="15" hidden="false" customHeight="false" outlineLevel="0" collapsed="false">
      <c r="A12" s="156" t="n">
        <v>8</v>
      </c>
      <c r="B12" s="156" t="s">
        <v>130</v>
      </c>
      <c r="C12" s="156" t="n">
        <v>8</v>
      </c>
      <c r="D12" s="156"/>
      <c r="E12" s="156"/>
      <c r="F12" s="156"/>
      <c r="G12" s="157" t="n">
        <v>6114002581</v>
      </c>
      <c r="J12" s="1" t="n">
        <v>2027</v>
      </c>
      <c r="K12" s="1" t="n">
        <v>27</v>
      </c>
    </row>
    <row r="13" customFormat="false" ht="15" hidden="false" customHeight="false" outlineLevel="0" collapsed="false">
      <c r="A13" s="156" t="n">
        <v>9</v>
      </c>
      <c r="B13" s="156" t="s">
        <v>131</v>
      </c>
      <c r="C13" s="156" t="n">
        <v>9</v>
      </c>
      <c r="D13" s="156"/>
      <c r="E13" s="156"/>
      <c r="F13" s="156"/>
      <c r="G13" s="157" t="n">
        <v>6114002601</v>
      </c>
      <c r="J13" s="1" t="n">
        <v>2028</v>
      </c>
      <c r="K13" s="1" t="n">
        <v>28</v>
      </c>
    </row>
    <row r="14" customFormat="false" ht="15" hidden="false" customHeight="false" outlineLevel="0" collapsed="false">
      <c r="A14" s="156" t="n">
        <v>10</v>
      </c>
      <c r="B14" s="156" t="s">
        <v>132</v>
      </c>
      <c r="C14" s="156" t="n">
        <v>10</v>
      </c>
      <c r="D14" s="156"/>
      <c r="E14" s="156"/>
      <c r="F14" s="156"/>
      <c r="G14" s="157" t="n">
        <v>6114002621</v>
      </c>
      <c r="J14" s="1" t="n">
        <v>2029</v>
      </c>
      <c r="K14" s="1" t="n">
        <v>29</v>
      </c>
    </row>
    <row r="15" customFormat="false" ht="15" hidden="false" customHeight="false" outlineLevel="0" collapsed="false">
      <c r="A15" s="156" t="n">
        <v>11</v>
      </c>
      <c r="B15" s="156" t="s">
        <v>133</v>
      </c>
      <c r="C15" s="156" t="n">
        <v>11</v>
      </c>
      <c r="D15" s="156"/>
      <c r="E15" s="156"/>
      <c r="F15" s="156"/>
      <c r="G15" s="157" t="n">
        <v>6114002641</v>
      </c>
      <c r="J15" s="1" t="n">
        <v>2030</v>
      </c>
      <c r="K15" s="1" t="n">
        <v>30</v>
      </c>
    </row>
    <row r="16" customFormat="false" ht="15" hidden="false" customHeight="false" outlineLevel="0" collapsed="false">
      <c r="A16" s="156" t="n">
        <v>12</v>
      </c>
      <c r="B16" s="156" t="s">
        <v>134</v>
      </c>
      <c r="C16" s="156" t="n">
        <v>12</v>
      </c>
      <c r="D16" s="156"/>
      <c r="E16" s="156"/>
      <c r="F16" s="156"/>
      <c r="G16" s="157" t="n">
        <v>6114002661</v>
      </c>
      <c r="J16" s="1" t="n">
        <v>2031</v>
      </c>
      <c r="K16" s="1" t="n">
        <v>31</v>
      </c>
    </row>
    <row r="17" customFormat="false" ht="15" hidden="false" customHeight="false" outlineLevel="0" collapsed="false">
      <c r="A17" s="156" t="n">
        <v>13</v>
      </c>
      <c r="B17" s="156" t="s">
        <v>135</v>
      </c>
      <c r="C17" s="156" t="n">
        <v>13</v>
      </c>
      <c r="D17" s="156"/>
      <c r="E17" s="156"/>
      <c r="F17" s="156"/>
      <c r="G17" s="157" t="n">
        <v>6114001581</v>
      </c>
      <c r="J17" s="1" t="n">
        <v>2032</v>
      </c>
      <c r="K17" s="1" t="n">
        <v>32</v>
      </c>
    </row>
    <row r="18" customFormat="false" ht="15" hidden="false" customHeight="false" outlineLevel="0" collapsed="false">
      <c r="A18" s="156" t="n">
        <v>14</v>
      </c>
      <c r="B18" s="156" t="s">
        <v>136</v>
      </c>
      <c r="C18" s="156" t="n">
        <v>14</v>
      </c>
      <c r="D18" s="156"/>
      <c r="E18" s="156"/>
      <c r="F18" s="156"/>
      <c r="G18" s="157" t="n">
        <v>6114001601</v>
      </c>
      <c r="J18" s="1" t="n">
        <v>2033</v>
      </c>
      <c r="K18" s="1" t="n">
        <v>33</v>
      </c>
    </row>
    <row r="19" customFormat="false" ht="15" hidden="false" customHeight="false" outlineLevel="0" collapsed="false">
      <c r="A19" s="156" t="n">
        <v>15</v>
      </c>
      <c r="B19" s="156" t="s">
        <v>137</v>
      </c>
      <c r="C19" s="156" t="n">
        <v>15</v>
      </c>
      <c r="D19" s="156"/>
      <c r="E19" s="156"/>
      <c r="F19" s="156"/>
      <c r="G19" s="157" t="n">
        <v>6114001621</v>
      </c>
      <c r="J19" s="1" t="n">
        <v>2034</v>
      </c>
      <c r="K19" s="1" t="n">
        <v>34</v>
      </c>
    </row>
    <row r="20" customFormat="false" ht="15" hidden="false" customHeight="false" outlineLevel="0" collapsed="false">
      <c r="A20" s="156" t="n">
        <v>16</v>
      </c>
      <c r="B20" s="156" t="s">
        <v>138</v>
      </c>
      <c r="C20" s="156" t="n">
        <v>16</v>
      </c>
      <c r="D20" s="156"/>
      <c r="E20" s="156"/>
      <c r="F20" s="156"/>
      <c r="G20" s="157" t="n">
        <v>6114001641</v>
      </c>
      <c r="J20" s="1" t="n">
        <v>2035</v>
      </c>
      <c r="K20" s="1" t="n">
        <v>35</v>
      </c>
    </row>
    <row r="21" customFormat="false" ht="15" hidden="false" customHeight="false" outlineLevel="0" collapsed="false">
      <c r="A21" s="156" t="n">
        <v>17</v>
      </c>
      <c r="B21" s="156" t="s">
        <v>139</v>
      </c>
      <c r="C21" s="156" t="n">
        <v>17</v>
      </c>
      <c r="D21" s="156"/>
      <c r="E21" s="156"/>
      <c r="F21" s="156"/>
      <c r="G21" s="157" t="n">
        <v>6114001661</v>
      </c>
    </row>
    <row r="22" customFormat="false" ht="15" hidden="false" customHeight="false" outlineLevel="0" collapsed="false">
      <c r="A22" s="156" t="n">
        <v>18</v>
      </c>
      <c r="B22" s="156" t="s">
        <v>140</v>
      </c>
      <c r="C22" s="156" t="n">
        <v>18</v>
      </c>
      <c r="D22" s="156"/>
      <c r="E22" s="156"/>
      <c r="F22" s="156"/>
      <c r="G22" s="157" t="n">
        <v>6114001681</v>
      </c>
    </row>
    <row r="23" customFormat="false" ht="15" hidden="false" customHeight="false" outlineLevel="0" collapsed="false">
      <c r="A23" s="156" t="n">
        <v>19</v>
      </c>
      <c r="B23" s="156" t="s">
        <v>141</v>
      </c>
      <c r="C23" s="156" t="n">
        <v>19</v>
      </c>
      <c r="D23" s="156"/>
      <c r="E23" s="156"/>
      <c r="F23" s="156"/>
      <c r="G23" s="157" t="n">
        <v>6114001701</v>
      </c>
    </row>
    <row r="24" customFormat="false" ht="15" hidden="false" customHeight="false" outlineLevel="0" collapsed="false">
      <c r="A24" s="156" t="n">
        <v>20</v>
      </c>
      <c r="B24" s="156" t="s">
        <v>142</v>
      </c>
      <c r="C24" s="156" t="n">
        <v>20</v>
      </c>
      <c r="D24" s="156"/>
      <c r="E24" s="156"/>
      <c r="F24" s="156"/>
      <c r="G24" s="157" t="n">
        <v>6114001741</v>
      </c>
    </row>
    <row r="25" customFormat="false" ht="15" hidden="false" customHeight="false" outlineLevel="0" collapsed="false">
      <c r="A25" s="156" t="n">
        <v>21</v>
      </c>
      <c r="B25" s="156" t="s">
        <v>143</v>
      </c>
      <c r="C25" s="156" t="n">
        <v>21</v>
      </c>
      <c r="D25" s="156"/>
      <c r="E25" s="156"/>
      <c r="F25" s="156"/>
      <c r="G25" s="157" t="n">
        <v>6114001761</v>
      </c>
    </row>
    <row r="26" customFormat="false" ht="15" hidden="false" customHeight="false" outlineLevel="0" collapsed="false">
      <c r="A26" s="156" t="n">
        <v>22</v>
      </c>
      <c r="B26" s="156" t="s">
        <v>144</v>
      </c>
      <c r="C26" s="156" t="n">
        <v>22</v>
      </c>
      <c r="D26" s="156"/>
      <c r="E26" s="156"/>
      <c r="F26" s="156"/>
      <c r="G26" s="157" t="n">
        <v>6114001781</v>
      </c>
    </row>
    <row r="27" customFormat="false" ht="15" hidden="false" customHeight="false" outlineLevel="0" collapsed="false">
      <c r="A27" s="156" t="n">
        <v>23</v>
      </c>
      <c r="B27" s="156" t="s">
        <v>145</v>
      </c>
      <c r="C27" s="156" t="n">
        <v>23</v>
      </c>
      <c r="D27" s="156"/>
      <c r="E27" s="156"/>
      <c r="F27" s="156"/>
      <c r="G27" s="157" t="n">
        <v>6114001801</v>
      </c>
    </row>
    <row r="28" customFormat="false" ht="15" hidden="false" customHeight="false" outlineLevel="0" collapsed="false">
      <c r="A28" s="156" t="n">
        <v>24</v>
      </c>
      <c r="B28" s="156" t="s">
        <v>146</v>
      </c>
      <c r="C28" s="156" t="n">
        <v>24</v>
      </c>
      <c r="D28" s="156"/>
      <c r="E28" s="156"/>
      <c r="F28" s="156"/>
      <c r="G28" s="157" t="n">
        <v>6114001821</v>
      </c>
    </row>
    <row r="29" customFormat="false" ht="15" hidden="false" customHeight="false" outlineLevel="0" collapsed="false">
      <c r="A29" s="156" t="n">
        <v>25</v>
      </c>
      <c r="B29" s="156" t="s">
        <v>147</v>
      </c>
      <c r="C29" s="156" t="n">
        <v>25</v>
      </c>
      <c r="D29" s="156"/>
      <c r="E29" s="156"/>
      <c r="F29" s="156"/>
      <c r="G29" s="157" t="n">
        <v>6114001841</v>
      </c>
    </row>
    <row r="30" customFormat="false" ht="15" hidden="false" customHeight="false" outlineLevel="0" collapsed="false">
      <c r="A30" s="156" t="n">
        <v>26</v>
      </c>
      <c r="B30" s="156" t="s">
        <v>148</v>
      </c>
      <c r="C30" s="156" t="n">
        <v>26</v>
      </c>
      <c r="D30" s="156"/>
      <c r="E30" s="156"/>
      <c r="F30" s="156"/>
      <c r="G30" s="157" t="n">
        <v>6114001861</v>
      </c>
    </row>
    <row r="31" customFormat="false" ht="15" hidden="false" customHeight="false" outlineLevel="0" collapsed="false">
      <c r="A31" s="156" t="n">
        <v>27</v>
      </c>
      <c r="B31" s="156" t="s">
        <v>149</v>
      </c>
      <c r="C31" s="156" t="n">
        <v>27</v>
      </c>
      <c r="D31" s="156"/>
      <c r="E31" s="156"/>
      <c r="F31" s="156"/>
      <c r="G31" s="157" t="n">
        <v>6114001881</v>
      </c>
    </row>
    <row r="32" customFormat="false" ht="15" hidden="false" customHeight="false" outlineLevel="0" collapsed="false">
      <c r="A32" s="156" t="n">
        <v>28</v>
      </c>
      <c r="B32" s="156" t="s">
        <v>150</v>
      </c>
      <c r="C32" s="156" t="n">
        <v>28</v>
      </c>
      <c r="D32" s="156"/>
      <c r="E32" s="156"/>
      <c r="F32" s="156"/>
      <c r="G32" s="157" t="n">
        <v>6114001901</v>
      </c>
    </row>
    <row r="33" customFormat="false" ht="15" hidden="false" customHeight="false" outlineLevel="0" collapsed="false">
      <c r="A33" s="156" t="n">
        <v>29</v>
      </c>
      <c r="B33" s="156" t="s">
        <v>151</v>
      </c>
      <c r="C33" s="156" t="n">
        <v>29</v>
      </c>
      <c r="D33" s="156"/>
      <c r="E33" s="156"/>
      <c r="F33" s="156"/>
      <c r="G33" s="157" t="n">
        <v>6114001921</v>
      </c>
    </row>
    <row r="34" customFormat="false" ht="15" hidden="false" customHeight="false" outlineLevel="0" collapsed="false">
      <c r="A34" s="156" t="n">
        <v>30</v>
      </c>
      <c r="B34" s="156" t="s">
        <v>152</v>
      </c>
      <c r="C34" s="156" t="n">
        <v>30</v>
      </c>
      <c r="D34" s="156"/>
      <c r="E34" s="156"/>
      <c r="F34" s="156"/>
      <c r="G34" s="157" t="n">
        <v>6114001941</v>
      </c>
    </row>
    <row r="35" customFormat="false" ht="15" hidden="false" customHeight="false" outlineLevel="0" collapsed="false">
      <c r="A35" s="156" t="n">
        <v>31</v>
      </c>
      <c r="B35" s="156" t="s">
        <v>153</v>
      </c>
      <c r="C35" s="156" t="n">
        <v>31</v>
      </c>
      <c r="D35" s="156"/>
      <c r="E35" s="156"/>
      <c r="F35" s="156"/>
      <c r="G35" s="157" t="n">
        <v>6114001961</v>
      </c>
    </row>
    <row r="36" customFormat="false" ht="15" hidden="false" customHeight="false" outlineLevel="0" collapsed="false">
      <c r="A36" s="156" t="n">
        <v>32</v>
      </c>
      <c r="B36" s="156" t="s">
        <v>154</v>
      </c>
      <c r="C36" s="156" t="n">
        <v>32</v>
      </c>
      <c r="D36" s="156"/>
      <c r="E36" s="156"/>
      <c r="F36" s="156"/>
      <c r="G36" s="157" t="n">
        <v>6114001981</v>
      </c>
    </row>
    <row r="37" customFormat="false" ht="15" hidden="false" customHeight="false" outlineLevel="0" collapsed="false">
      <c r="A37" s="156" t="n">
        <v>33</v>
      </c>
      <c r="B37" s="156" t="s">
        <v>155</v>
      </c>
      <c r="C37" s="156" t="n">
        <v>33</v>
      </c>
      <c r="D37" s="156"/>
      <c r="E37" s="156"/>
      <c r="F37" s="156"/>
      <c r="G37" s="157" t="n">
        <v>6114002001</v>
      </c>
    </row>
    <row r="38" customFormat="false" ht="15" hidden="false" customHeight="false" outlineLevel="0" collapsed="false">
      <c r="A38" s="156" t="n">
        <v>34</v>
      </c>
      <c r="B38" s="156" t="s">
        <v>156</v>
      </c>
      <c r="C38" s="156" t="n">
        <v>34</v>
      </c>
      <c r="D38" s="156"/>
      <c r="E38" s="156"/>
      <c r="F38" s="156"/>
      <c r="G38" s="157" t="n">
        <v>6114002021</v>
      </c>
    </row>
    <row r="39" customFormat="false" ht="15" hidden="false" customHeight="false" outlineLevel="0" collapsed="false">
      <c r="A39" s="156" t="n">
        <v>35</v>
      </c>
      <c r="B39" s="156" t="s">
        <v>157</v>
      </c>
      <c r="C39" s="156" t="n">
        <v>35</v>
      </c>
      <c r="D39" s="156"/>
      <c r="E39" s="156"/>
      <c r="F39" s="156"/>
      <c r="G39" s="157" t="n">
        <v>6114002041</v>
      </c>
    </row>
    <row r="40" customFormat="false" ht="15" hidden="false" customHeight="false" outlineLevel="0" collapsed="false">
      <c r="A40" s="156" t="n">
        <v>36</v>
      </c>
      <c r="B40" s="156" t="s">
        <v>158</v>
      </c>
      <c r="C40" s="156" t="n">
        <v>36</v>
      </c>
      <c r="D40" s="156"/>
      <c r="E40" s="156"/>
      <c r="F40" s="156"/>
      <c r="G40" s="157" t="n">
        <v>6114002061</v>
      </c>
    </row>
    <row r="41" customFormat="false" ht="15" hidden="false" customHeight="false" outlineLevel="0" collapsed="false">
      <c r="A41" s="156" t="n">
        <v>37</v>
      </c>
      <c r="B41" s="156" t="s">
        <v>159</v>
      </c>
      <c r="C41" s="156" t="n">
        <v>37</v>
      </c>
      <c r="D41" s="156"/>
      <c r="E41" s="156"/>
      <c r="F41" s="156"/>
      <c r="G41" s="157" t="n">
        <v>6114002081</v>
      </c>
    </row>
    <row r="42" customFormat="false" ht="15" hidden="false" customHeight="false" outlineLevel="0" collapsed="false">
      <c r="A42" s="156" t="n">
        <v>38</v>
      </c>
      <c r="B42" s="156" t="s">
        <v>160</v>
      </c>
      <c r="C42" s="156" t="n">
        <v>38</v>
      </c>
      <c r="D42" s="156"/>
      <c r="E42" s="156"/>
      <c r="F42" s="156"/>
      <c r="G42" s="157" t="n">
        <v>6114002101</v>
      </c>
    </row>
    <row r="43" customFormat="false" ht="15" hidden="false" customHeight="false" outlineLevel="0" collapsed="false">
      <c r="A43" s="156" t="n">
        <v>39</v>
      </c>
      <c r="B43" s="156" t="s">
        <v>161</v>
      </c>
      <c r="C43" s="156" t="n">
        <v>39</v>
      </c>
      <c r="D43" s="156"/>
      <c r="E43" s="156"/>
      <c r="F43" s="156"/>
      <c r="G43" s="157" t="n">
        <v>6114002121</v>
      </c>
    </row>
    <row r="44" customFormat="false" ht="15" hidden="false" customHeight="false" outlineLevel="0" collapsed="false">
      <c r="A44" s="156" t="n">
        <v>40</v>
      </c>
      <c r="B44" s="156" t="s">
        <v>162</v>
      </c>
      <c r="C44" s="156" t="n">
        <v>40</v>
      </c>
      <c r="D44" s="156"/>
      <c r="E44" s="156"/>
      <c r="F44" s="156"/>
      <c r="G44" s="157" t="n">
        <v>6114002141</v>
      </c>
    </row>
    <row r="45" customFormat="false" ht="15" hidden="false" customHeight="false" outlineLevel="0" collapsed="false">
      <c r="A45" s="156" t="n">
        <v>41</v>
      </c>
      <c r="B45" s="156" t="s">
        <v>163</v>
      </c>
      <c r="C45" s="156" t="n">
        <v>41</v>
      </c>
      <c r="D45" s="156"/>
      <c r="E45" s="156"/>
      <c r="F45" s="156"/>
      <c r="G45" s="157" t="n">
        <v>6114002161</v>
      </c>
    </row>
    <row r="46" customFormat="false" ht="15" hidden="false" customHeight="false" outlineLevel="0" collapsed="false">
      <c r="A46" s="156" t="n">
        <v>42</v>
      </c>
      <c r="B46" s="156" t="s">
        <v>164</v>
      </c>
      <c r="C46" s="156" t="n">
        <v>42</v>
      </c>
      <c r="D46" s="156"/>
      <c r="E46" s="156"/>
      <c r="F46" s="156"/>
      <c r="G46" s="157" t="n">
        <v>6114002181</v>
      </c>
    </row>
    <row r="47" customFormat="false" ht="15" hidden="false" customHeight="false" outlineLevel="0" collapsed="false">
      <c r="A47" s="156" t="n">
        <v>43</v>
      </c>
      <c r="B47" s="156" t="s">
        <v>165</v>
      </c>
      <c r="C47" s="156" t="n">
        <v>43</v>
      </c>
      <c r="D47" s="156"/>
      <c r="E47" s="156"/>
      <c r="F47" s="156"/>
      <c r="G47" s="157" t="n">
        <v>6114002201</v>
      </c>
    </row>
    <row r="48" customFormat="false" ht="15" hidden="false" customHeight="false" outlineLevel="0" collapsed="false">
      <c r="A48" s="156" t="n">
        <v>44</v>
      </c>
      <c r="B48" s="156" t="s">
        <v>166</v>
      </c>
      <c r="C48" s="156" t="n">
        <v>44</v>
      </c>
      <c r="D48" s="156"/>
      <c r="E48" s="156"/>
      <c r="F48" s="156"/>
      <c r="G48" s="157" t="n">
        <v>6114002221</v>
      </c>
    </row>
    <row r="49" customFormat="false" ht="15" hidden="false" customHeight="false" outlineLevel="0" collapsed="false">
      <c r="A49" s="156" t="n">
        <v>45</v>
      </c>
      <c r="B49" s="156" t="s">
        <v>167</v>
      </c>
      <c r="C49" s="156" t="n">
        <v>45</v>
      </c>
      <c r="D49" s="156"/>
      <c r="E49" s="156"/>
      <c r="F49" s="156"/>
      <c r="G49" s="157" t="n">
        <v>6114002241</v>
      </c>
    </row>
    <row r="50" customFormat="false" ht="15" hidden="false" customHeight="false" outlineLevel="0" collapsed="false">
      <c r="A50" s="156" t="n">
        <v>46</v>
      </c>
      <c r="B50" s="156" t="s">
        <v>168</v>
      </c>
      <c r="C50" s="156" t="n">
        <v>46</v>
      </c>
      <c r="D50" s="156"/>
      <c r="E50" s="156"/>
      <c r="F50" s="156"/>
      <c r="G50" s="157" t="n">
        <v>6114002261</v>
      </c>
    </row>
    <row r="51" customFormat="false" ht="15" hidden="false" customHeight="false" outlineLevel="0" collapsed="false">
      <c r="A51" s="156" t="n">
        <v>47</v>
      </c>
      <c r="B51" s="156" t="s">
        <v>169</v>
      </c>
      <c r="C51" s="156" t="n">
        <v>47</v>
      </c>
      <c r="D51" s="156"/>
      <c r="E51" s="156"/>
      <c r="F51" s="156"/>
      <c r="G51" s="157" t="n">
        <v>6114002281</v>
      </c>
    </row>
    <row r="52" customFormat="false" ht="15" hidden="false" customHeight="false" outlineLevel="0" collapsed="false">
      <c r="A52" s="156" t="n">
        <v>48</v>
      </c>
      <c r="B52" s="156" t="s">
        <v>170</v>
      </c>
      <c r="C52" s="156" t="n">
        <v>48</v>
      </c>
      <c r="D52" s="156"/>
      <c r="E52" s="156"/>
      <c r="F52" s="156"/>
      <c r="G52" s="157" t="n">
        <v>6114002301</v>
      </c>
    </row>
    <row r="53" customFormat="false" ht="15" hidden="false" customHeight="false" outlineLevel="0" collapsed="false">
      <c r="A53" s="156" t="n">
        <v>49</v>
      </c>
      <c r="B53" s="156" t="s">
        <v>171</v>
      </c>
      <c r="C53" s="156" t="n">
        <v>49</v>
      </c>
      <c r="D53" s="156"/>
      <c r="E53" s="156"/>
      <c r="F53" s="156"/>
      <c r="G53" s="157" t="n">
        <v>6114002321</v>
      </c>
    </row>
    <row r="54" customFormat="false" ht="15" hidden="false" customHeight="false" outlineLevel="0" collapsed="false">
      <c r="A54" s="156" t="n">
        <v>50</v>
      </c>
      <c r="B54" s="156" t="s">
        <v>172</v>
      </c>
      <c r="C54" s="156" t="n">
        <v>50</v>
      </c>
      <c r="D54" s="156"/>
      <c r="E54" s="156"/>
      <c r="F54" s="156"/>
      <c r="G54" s="157" t="n">
        <v>6114002341</v>
      </c>
    </row>
    <row r="55" customFormat="false" ht="15" hidden="false" customHeight="false" outlineLevel="0" collapsed="false">
      <c r="A55" s="156" t="n">
        <v>51</v>
      </c>
      <c r="B55" s="156" t="s">
        <v>173</v>
      </c>
      <c r="C55" s="156" t="n">
        <v>51</v>
      </c>
      <c r="D55" s="156"/>
      <c r="E55" s="156"/>
      <c r="F55" s="156"/>
      <c r="G55" s="157" t="n">
        <v>6114002361</v>
      </c>
    </row>
    <row r="56" customFormat="false" ht="15" hidden="false" customHeight="false" outlineLevel="0" collapsed="false">
      <c r="A56" s="156" t="n">
        <v>52</v>
      </c>
      <c r="B56" s="156" t="s">
        <v>174</v>
      </c>
      <c r="C56" s="156" t="n">
        <v>52</v>
      </c>
      <c r="D56" s="156"/>
      <c r="E56" s="156"/>
      <c r="F56" s="156"/>
      <c r="G56" s="157" t="n">
        <v>6114002381</v>
      </c>
    </row>
    <row r="57" customFormat="false" ht="15" hidden="false" customHeight="false" outlineLevel="0" collapsed="false">
      <c r="A57" s="156" t="n">
        <v>53</v>
      </c>
      <c r="B57" s="156" t="s">
        <v>175</v>
      </c>
      <c r="C57" s="156" t="n">
        <v>53</v>
      </c>
      <c r="D57" s="156"/>
      <c r="E57" s="156"/>
      <c r="F57" s="156"/>
      <c r="G57" s="157" t="n">
        <v>6114002401</v>
      </c>
    </row>
    <row r="58" customFormat="false" ht="15" hidden="false" customHeight="false" outlineLevel="0" collapsed="false">
      <c r="A58" s="156" t="n">
        <v>54</v>
      </c>
      <c r="B58" s="156" t="s">
        <v>176</v>
      </c>
      <c r="C58" s="156" t="n">
        <v>54</v>
      </c>
      <c r="D58" s="156"/>
      <c r="E58" s="156"/>
      <c r="F58" s="156"/>
      <c r="G58" s="157" t="n">
        <v>6114002421</v>
      </c>
    </row>
    <row r="59" customFormat="false" ht="15" hidden="false" customHeight="false" outlineLevel="0" collapsed="false">
      <c r="A59" s="156" t="n">
        <v>55</v>
      </c>
      <c r="B59" s="156" t="s">
        <v>177</v>
      </c>
      <c r="C59" s="156" t="n">
        <v>55</v>
      </c>
      <c r="D59" s="156"/>
      <c r="E59" s="156"/>
      <c r="F59" s="156"/>
      <c r="G59" s="157" t="n">
        <v>6114001721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167</TotalTime>
  <Application>LibreOffice/6.1.5.2$Windows_x86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2024-05-31T15:42:21Z</cp:lastPrinted>
  <dcterms:modified xsi:type="dcterms:W3CDTF">2024-05-31T17:50:30Z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ScaleCrop">
    <vt:bool>0</vt:bool>
  </property>
</Properties>
</file>