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ВОД" sheetId="1" r:id="rId1"/>
    <sheet name="МО" sheetId="2" state="hidden" r:id="rId2"/>
    <sheet name="Год_рабочее" sheetId="3" state="hidden" r:id="rId3"/>
  </sheets>
  <definedNames>
    <definedName name="_xlnm.Print_Area" localSheetId="0">ВВОД!$E$1:$M$23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14" i="3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L13" i="1"/>
  <c r="M13" s="1"/>
  <c r="K13"/>
  <c r="K10"/>
  <c r="L10" s="1"/>
  <c r="M10" s="1"/>
  <c r="C2"/>
  <c r="C4" s="1"/>
  <c r="B13" l="1"/>
  <c r="B10"/>
  <c r="B14"/>
  <c r="B12"/>
  <c r="B11"/>
  <c r="B15"/>
  <c r="C5"/>
  <c r="H13" l="1"/>
  <c r="H10"/>
  <c r="I13"/>
  <c r="J14" s="1"/>
  <c r="G13"/>
  <c r="I10"/>
  <c r="J11" s="1"/>
  <c r="G10"/>
</calcChain>
</file>

<file path=xl/sharedStrings.xml><?xml version="1.0" encoding="utf-8"?>
<sst xmlns="http://schemas.openxmlformats.org/spreadsheetml/2006/main" count="345" uniqueCount="154">
  <si>
    <t>Код раздела</t>
  </si>
  <si>
    <t>Код МО</t>
  </si>
  <si>
    <t>Прогноз социально-экономического развития муниципальных образований Ростовской области на 2024 – 2026 годы</t>
  </si>
  <si>
    <t>VII Потребительский рынок</t>
  </si>
  <si>
    <t>Обозначения ячеек:</t>
  </si>
  <si>
    <t>г. Донецк</t>
  </si>
  <si>
    <r>
      <rPr>
        <sz val="12"/>
        <color rgb="FF000000"/>
        <rFont val="Times New Roman"/>
        <family val="1"/>
        <charset val="204"/>
      </rPr>
      <t xml:space="preserve">Ячейки, отмеченные </t>
    </r>
    <r>
      <rPr>
        <b/>
        <i/>
        <sz val="12"/>
        <color rgb="FF000000"/>
        <rFont val="Times New Roman"/>
        <family val="1"/>
        <charset val="204"/>
      </rPr>
      <t>голубым</t>
    </r>
    <r>
      <rPr>
        <sz val="12"/>
        <color rgb="FF000000"/>
        <rFont val="Times New Roman"/>
        <family val="1"/>
        <charset val="204"/>
      </rPr>
      <t xml:space="preserve"> цветом</t>
    </r>
  </si>
  <si>
    <t>Доступные для заполнения ячейки</t>
  </si>
  <si>
    <r>
      <rPr>
        <sz val="12"/>
        <rFont val="Times New Roman"/>
        <family val="1"/>
        <charset val="204"/>
      </rP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</si>
  <si>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Недоступные для заполнения ячейки</t>
  </si>
  <si>
    <r>
      <rPr>
        <sz val="12"/>
        <color rgb="FF000000"/>
        <rFont val="Times New Roman"/>
        <family val="1"/>
        <charset val="204"/>
      </rPr>
      <t xml:space="preserve">Ячейки, отмеченные </t>
    </r>
    <r>
      <rPr>
        <b/>
        <sz val="12"/>
        <color rgb="FF000000"/>
        <rFont val="Times New Roman"/>
        <family val="1"/>
        <charset val="204"/>
      </rPr>
      <t>зелёным</t>
    </r>
    <r>
      <rPr>
        <sz val="12"/>
        <color rgb="FF000000"/>
        <rFont val="Times New Roman"/>
        <family val="1"/>
        <charset val="204"/>
      </rPr>
      <t xml:space="preserve"> цветом</t>
    </r>
  </si>
  <si>
    <t>Ячейки со статистическими данными. Значения корректируются через блок для корректировки (справа)</t>
  </si>
  <si>
    <t>Блок для корректировки статистических данных 
(при необходимости)</t>
  </si>
  <si>
    <t>Код</t>
  </si>
  <si>
    <t>Код для Excel (поисковый)</t>
  </si>
  <si>
    <t>Код показателя</t>
  </si>
  <si>
    <t>Показатели</t>
  </si>
  <si>
    <t>Единица измерения</t>
  </si>
  <si>
    <t>Коды</t>
  </si>
  <si>
    <t>отчет</t>
  </si>
  <si>
    <t>оценка</t>
  </si>
  <si>
    <t>прогноз</t>
  </si>
  <si>
    <t>Оборот розничной торговли  (во всех каналах реализации)</t>
  </si>
  <si>
    <t>млн.руб. в ценах соответствующих лет</t>
  </si>
  <si>
    <t>Корректировка данных в зеленых ячейках здесь и далее возможна с помощью Блока справа.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</si>
  <si>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</si>
  <si>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</si>
  <si>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</si>
  <si>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</si>
  <si>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</si>
  <si>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</si>
  <si>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</si>
  <si>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Исполнитель:</t>
  </si>
  <si>
    <t>Ведущий специалист отдела экономики и торговли Администрации города Донецка</t>
  </si>
  <si>
    <t>Т.Г. Кобзистова</t>
  </si>
  <si>
    <t>886368 22500</t>
  </si>
  <si>
    <t>Согласовано:</t>
  </si>
  <si>
    <t>Начальник отдела экономики и торговли Администрации города Донецка</t>
  </si>
  <si>
    <t xml:space="preserve"> </t>
  </si>
  <si>
    <t xml:space="preserve">        </t>
  </si>
  <si>
    <t>С.В. Беленко</t>
  </si>
  <si>
    <t>г. Ростов-на-Дону</t>
  </si>
  <si>
    <t>г. Азов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</si>
  <si>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</si>
  <si>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</si>
  <si>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</si>
  <si>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</si>
  <si>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</si>
  <si>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</si>
  <si>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</si>
  <si>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</si>
  <si>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</si>
  <si>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</si>
  <si>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</si>
  <si>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</si>
  <si>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</si>
  <si>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</si>
  <si>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</si>
  <si>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</si>
  <si>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</si>
  <si>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</si>
  <si>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</si>
  <si>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</si>
  <si>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</si>
  <si>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</si>
  <si>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</si>
  <si>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</si>
  <si>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</si>
  <si>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</si>
  <si>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</si>
  <si>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</si>
  <si>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</si>
  <si>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</si>
  <si>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</si>
  <si>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</si>
  <si>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</si>
  <si>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</si>
  <si>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</si>
  <si>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</si>
  <si>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</si>
  <si>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</si>
  <si>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</si>
  <si>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</si>
  <si>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</si>
  <si>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</si>
  <si>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</si>
  <si>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</si>
  <si>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</si>
  <si>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</si>
  <si>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</si>
  <si>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</si>
  <si>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</si>
  <si>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</si>
  <si>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</si>
  <si>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</si>
  <si>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NAME_POKAZ</t>
  </si>
  <si>
    <t>KOD_POKAZ</t>
  </si>
  <si>
    <t>KOD_TERR</t>
  </si>
  <si>
    <t>ORD</t>
  </si>
  <si>
    <t>01.01.20</t>
  </si>
  <si>
    <t>01.01.21</t>
  </si>
  <si>
    <t>01.01.22</t>
  </si>
  <si>
    <t>01.01.23</t>
  </si>
  <si>
    <t>01.01.24</t>
  </si>
  <si>
    <t>01.01.25</t>
  </si>
  <si>
    <t>Источник: данные от Статистики по эл. почте</t>
  </si>
  <si>
    <t>Оборот розничной торговли  за январь-декабрь  тыс. рублей  - по всем каналам реализации</t>
  </si>
  <si>
    <t>1</t>
  </si>
  <si>
    <t>975602361,8</t>
  </si>
  <si>
    <t>Аксайский район</t>
  </si>
  <si>
    <t>Багаевский район</t>
  </si>
  <si>
    <t>Белокалитвинский район</t>
  </si>
  <si>
    <t>Верхнедонской район</t>
  </si>
  <si>
    <t>Веселовский район</t>
  </si>
  <si>
    <t>Волгодонской район</t>
  </si>
  <si>
    <t>Дубовский район</t>
  </si>
  <si>
    <t>Егорлыкский район</t>
  </si>
  <si>
    <t>Заветинский район</t>
  </si>
  <si>
    <t>Зерноградский район</t>
  </si>
  <si>
    <t>Зимовниковский район</t>
  </si>
  <si>
    <t>Кагальницкий район</t>
  </si>
  <si>
    <t>Каменский район</t>
  </si>
  <si>
    <t>Кашарский район</t>
  </si>
  <si>
    <t>Константиновский район</t>
  </si>
  <si>
    <t>Красносулинский район</t>
  </si>
  <si>
    <t>Куйбышевский район</t>
  </si>
  <si>
    <t>Мартыновский район</t>
  </si>
  <si>
    <t>Матвеево- Курганский район</t>
  </si>
  <si>
    <t>Миллеровский район</t>
  </si>
  <si>
    <t>Милютинский район</t>
  </si>
  <si>
    <t>Морозовский район</t>
  </si>
  <si>
    <t>Мясниковский район</t>
  </si>
  <si>
    <t>Неклиновский район</t>
  </si>
  <si>
    <t>Обливский район</t>
  </si>
  <si>
    <t>Октябрьский район</t>
  </si>
  <si>
    <t>Орловский район</t>
  </si>
  <si>
    <t>Песчанокопский район</t>
  </si>
  <si>
    <t>Пролетарский район</t>
  </si>
  <si>
    <t>Ремонтненский район</t>
  </si>
  <si>
    <t>Родионово-Несветайский район</t>
  </si>
  <si>
    <t>Сальский район</t>
  </si>
  <si>
    <t>Семикаракорский район</t>
  </si>
  <si>
    <t>Советский район</t>
  </si>
  <si>
    <t>Тарасовский район</t>
  </si>
  <si>
    <t>Тацинский район</t>
  </si>
  <si>
    <t>Усть-Донецкий район</t>
  </si>
  <si>
    <t>Целинский район</t>
  </si>
  <si>
    <t>Цимлянский район</t>
  </si>
  <si>
    <t>Чертковский район</t>
  </si>
  <si>
    <t>Шолоховский район</t>
  </si>
  <si>
    <t>Оборот общественного питания с учетом сокрытого оборота за январь-декабрь  тыс. рублей  - по всем каналам реализации</t>
  </si>
  <si>
    <t>2</t>
  </si>
  <si>
    <t>Заместитель главы Администрации города Донецка по экономике и строительству</t>
  </si>
  <si>
    <t>В.А. Попов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</si>
</sst>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sz val="11"/>
      <name val="Times New Roman 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CE6F2"/>
        <bgColor rgb="FFC6D9F1"/>
      </patternFill>
    </fill>
    <fill>
      <patternFill patternType="solid">
        <fgColor rgb="FFBFBFBF"/>
        <bgColor rgb="FFB9CDE5"/>
      </patternFill>
    </fill>
    <fill>
      <patternFill patternType="solid">
        <fgColor rgb="FFC6D9F1"/>
        <bgColor rgb="FFB9CDE5"/>
      </patternFill>
    </fill>
    <fill>
      <patternFill patternType="solid">
        <fgColor rgb="FFFFC000"/>
        <bgColor rgb="FFFF9900"/>
      </patternFill>
    </fill>
    <fill>
      <patternFill patternType="solid">
        <fgColor rgb="FFC3D69B"/>
        <bgColor rgb="FFBFBFBF"/>
      </patternFill>
    </fill>
    <fill>
      <patternFill patternType="solid">
        <fgColor rgb="FFB9CDE5"/>
        <bgColor rgb="FFC6D9F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9CDE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5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wrapText="1"/>
    </xf>
    <xf numFmtId="0" fontId="6" fillId="0" borderId="0" xfId="0" applyFont="1" applyProtection="1"/>
    <xf numFmtId="0" fontId="5" fillId="0" borderId="0" xfId="0" applyFont="1" applyProtection="1"/>
    <xf numFmtId="0" fontId="4" fillId="0" borderId="0" xfId="0" applyFont="1" applyBorder="1" applyAlignment="1"/>
    <xf numFmtId="0" fontId="5" fillId="0" borderId="0" xfId="1" applyFont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center" vertical="center"/>
    </xf>
    <xf numFmtId="0" fontId="7" fillId="0" borderId="0" xfId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164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2" fillId="0" borderId="1" xfId="1" applyFont="1" applyBorder="1" applyAlignment="1" applyProtection="1">
      <alignment horizontal="center" vertical="top" wrapText="1"/>
    </xf>
    <xf numFmtId="0" fontId="14" fillId="0" borderId="0" xfId="0" applyFont="1" applyAlignment="1">
      <alignment vertical="center"/>
    </xf>
    <xf numFmtId="165" fontId="8" fillId="5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7" fillId="0" borderId="0" xfId="1" applyFont="1" applyBorder="1" applyAlignment="1" applyProtection="1">
      <alignment horizontal="center"/>
    </xf>
    <xf numFmtId="0" fontId="3" fillId="2" borderId="4" xfId="9" applyFont="1" applyFill="1" applyBorder="1" applyAlignment="1" applyProtection="1">
      <alignment horizontal="center" vertical="center" wrapText="1"/>
    </xf>
    <xf numFmtId="0" fontId="14" fillId="0" borderId="1" xfId="1" applyFont="1" applyBorder="1" applyAlignment="1" applyProtection="1">
      <alignment horizontal="center"/>
    </xf>
    <xf numFmtId="0" fontId="0" fillId="0" borderId="0" xfId="0" applyProtection="1"/>
    <xf numFmtId="0" fontId="14" fillId="0" borderId="5" xfId="2" applyFont="1" applyBorder="1" applyAlignment="1" applyProtection="1">
      <alignment horizontal="center"/>
    </xf>
    <xf numFmtId="0" fontId="3" fillId="2" borderId="6" xfId="9" applyFont="1" applyFill="1" applyBorder="1" applyAlignment="1" applyProtection="1">
      <alignment horizontal="center" vertical="center" wrapText="1"/>
    </xf>
    <xf numFmtId="0" fontId="14" fillId="0" borderId="1" xfId="2" applyFont="1" applyBorder="1" applyAlignment="1" applyProtection="1">
      <alignment horizontal="center"/>
    </xf>
    <xf numFmtId="0" fontId="19" fillId="2" borderId="1" xfId="1" applyFont="1" applyFill="1" applyBorder="1" applyAlignment="1" applyProtection="1">
      <alignment horizontal="center" vertical="top"/>
    </xf>
    <xf numFmtId="0" fontId="8" fillId="0" borderId="1" xfId="3" applyFont="1" applyBorder="1" applyAlignment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164" fontId="12" fillId="6" borderId="1" xfId="0" applyNumberFormat="1" applyFont="1" applyFill="1" applyBorder="1" applyAlignment="1" applyProtection="1">
      <alignment horizontal="center" vertical="center"/>
      <protection hidden="1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12" fillId="4" borderId="1" xfId="0" applyNumberFormat="1" applyFont="1" applyFill="1" applyBorder="1" applyAlignment="1" applyProtection="1">
      <alignment horizontal="right"/>
      <protection locked="0"/>
    </xf>
    <xf numFmtId="0" fontId="20" fillId="0" borderId="1" xfId="3" applyFont="1" applyBorder="1" applyAlignment="1">
      <alignment horizontal="left" vertical="center" wrapText="1" indent="4"/>
    </xf>
    <xf numFmtId="164" fontId="12" fillId="4" borderId="1" xfId="0" applyNumberFormat="1" applyFont="1" applyFill="1" applyBorder="1" applyAlignment="1" applyProtection="1">
      <alignment horizontal="center" vertical="center"/>
      <protection locked="0"/>
    </xf>
    <xf numFmtId="164" fontId="12" fillId="4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>
      <alignment vertical="center" wrapText="1"/>
    </xf>
    <xf numFmtId="0" fontId="7" fillId="4" borderId="0" xfId="1" applyFont="1" applyFill="1" applyProtection="1">
      <protection locked="0"/>
    </xf>
    <xf numFmtId="0" fontId="0" fillId="0" borderId="0" xfId="1" applyFont="1" applyProtection="1"/>
    <xf numFmtId="0" fontId="0" fillId="4" borderId="0" xfId="1" applyFont="1" applyFill="1" applyProtection="1">
      <protection locked="0"/>
    </xf>
    <xf numFmtId="0" fontId="5" fillId="4" borderId="0" xfId="1" applyFont="1" applyFill="1" applyProtection="1">
      <protection locked="0"/>
    </xf>
    <xf numFmtId="49" fontId="0" fillId="0" borderId="0" xfId="0" applyNumberFormat="1"/>
    <xf numFmtId="49" fontId="0" fillId="0" borderId="0" xfId="0" applyNumberFormat="1" applyFont="1" applyAlignment="1"/>
    <xf numFmtId="0" fontId="1" fillId="0" borderId="0" xfId="3"/>
    <xf numFmtId="0" fontId="1" fillId="7" borderId="0" xfId="3" applyFill="1" applyProtection="1">
      <protection hidden="1"/>
    </xf>
    <xf numFmtId="0" fontId="0" fillId="0" borderId="0" xfId="0" applyFont="1" applyAlignment="1">
      <alignment horizontal="left"/>
    </xf>
    <xf numFmtId="14" fontId="0" fillId="0" borderId="0" xfId="0" applyNumberFormat="1" applyFont="1"/>
    <xf numFmtId="0" fontId="19" fillId="0" borderId="1" xfId="0" applyFont="1" applyBorder="1"/>
    <xf numFmtId="49" fontId="12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49" fontId="12" fillId="0" borderId="0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right" vertical="center"/>
    </xf>
    <xf numFmtId="0" fontId="12" fillId="0" borderId="1" xfId="5" applyFont="1" applyBorder="1" applyAlignment="1">
      <alignment horizontal="left" vertical="center" wrapText="1"/>
    </xf>
    <xf numFmtId="0" fontId="12" fillId="0" borderId="0" xfId="5" applyFont="1" applyBorder="1" applyAlignment="1">
      <alignment horizontal="left" vertical="center" wrapText="1"/>
    </xf>
    <xf numFmtId="0" fontId="12" fillId="0" borderId="0" xfId="5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right" vertical="center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2" fillId="0" borderId="0" xfId="0" applyNumberFormat="1" applyFont="1" applyBorder="1" applyAlignment="1" applyProtection="1">
      <alignment horizontal="left" vertical="center" wrapText="1"/>
      <protection locked="0"/>
    </xf>
    <xf numFmtId="49" fontId="12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0" fontId="12" fillId="0" borderId="1" xfId="9" applyFont="1" applyBorder="1" applyAlignment="1">
      <alignment horizontal="left" vertical="center"/>
    </xf>
    <xf numFmtId="0" fontId="12" fillId="0" borderId="0" xfId="9" applyFont="1" applyBorder="1" applyAlignment="1">
      <alignment horizontal="left" vertical="center"/>
    </xf>
    <xf numFmtId="0" fontId="12" fillId="0" borderId="0" xfId="9" applyFont="1" applyBorder="1" applyAlignment="1">
      <alignment horizontal="right" vertical="center"/>
    </xf>
    <xf numFmtId="0" fontId="12" fillId="0" borderId="1" xfId="10" applyFont="1" applyBorder="1" applyAlignment="1">
      <alignment horizontal="left" vertical="center"/>
    </xf>
    <xf numFmtId="0" fontId="12" fillId="0" borderId="0" xfId="10" applyFont="1" applyBorder="1" applyAlignment="1">
      <alignment horizontal="left" vertical="center"/>
    </xf>
    <xf numFmtId="0" fontId="12" fillId="0" borderId="0" xfId="10" applyFont="1" applyBorder="1" applyAlignment="1">
      <alignment horizontal="right" vertical="center"/>
    </xf>
    <xf numFmtId="0" fontId="12" fillId="0" borderId="1" xfId="8" applyFont="1" applyBorder="1" applyAlignment="1">
      <alignment horizontal="left" vertical="center" wrapText="1"/>
    </xf>
    <xf numFmtId="0" fontId="12" fillId="0" borderId="0" xfId="8" applyFont="1" applyBorder="1" applyAlignment="1">
      <alignment horizontal="left" vertical="center" wrapText="1"/>
    </xf>
    <xf numFmtId="0" fontId="12" fillId="0" borderId="0" xfId="8" applyFont="1" applyBorder="1" applyAlignment="1">
      <alignment horizontal="right" vertical="center" wrapText="1"/>
    </xf>
    <xf numFmtId="0" fontId="12" fillId="0" borderId="1" xfId="11" applyFont="1" applyBorder="1" applyAlignment="1">
      <alignment horizontal="left" vertical="center"/>
    </xf>
    <xf numFmtId="0" fontId="12" fillId="0" borderId="0" xfId="11" applyFont="1" applyBorder="1" applyAlignment="1">
      <alignment horizontal="left" vertical="center"/>
    </xf>
    <xf numFmtId="0" fontId="12" fillId="0" borderId="0" xfId="11" applyFont="1" applyBorder="1" applyAlignment="1">
      <alignment horizontal="right" vertical="center"/>
    </xf>
    <xf numFmtId="0" fontId="12" fillId="0" borderId="1" xfId="12" applyFont="1" applyBorder="1" applyAlignment="1">
      <alignment horizontal="left" vertical="center"/>
    </xf>
    <xf numFmtId="0" fontId="12" fillId="0" borderId="0" xfId="12" applyFont="1" applyBorder="1" applyAlignment="1">
      <alignment horizontal="left" vertical="center"/>
    </xf>
    <xf numFmtId="0" fontId="12" fillId="0" borderId="0" xfId="12" applyFont="1" applyBorder="1" applyAlignment="1">
      <alignment horizontal="right" vertical="center"/>
    </xf>
    <xf numFmtId="0" fontId="12" fillId="0" borderId="1" xfId="6" applyFont="1" applyBorder="1" applyAlignment="1">
      <alignment horizontal="left" vertical="center" wrapText="1"/>
    </xf>
    <xf numFmtId="0" fontId="12" fillId="0" borderId="0" xfId="6" applyFont="1" applyBorder="1" applyAlignment="1">
      <alignment horizontal="left" vertical="center" wrapText="1"/>
    </xf>
    <xf numFmtId="0" fontId="12" fillId="0" borderId="0" xfId="6" applyFont="1" applyBorder="1" applyAlignment="1">
      <alignment horizontal="right" vertical="center" wrapText="1"/>
    </xf>
    <xf numFmtId="0" fontId="12" fillId="0" borderId="1" xfId="7" applyFont="1" applyBorder="1" applyAlignment="1">
      <alignment horizontal="left" vertical="center"/>
    </xf>
    <xf numFmtId="0" fontId="12" fillId="0" borderId="0" xfId="7" applyFont="1" applyBorder="1" applyAlignment="1">
      <alignment horizontal="left" vertical="center"/>
    </xf>
    <xf numFmtId="0" fontId="12" fillId="0" borderId="0" xfId="7" applyFont="1" applyBorder="1" applyAlignment="1">
      <alignment horizontal="right" vertical="center"/>
    </xf>
    <xf numFmtId="0" fontId="12" fillId="0" borderId="1" xfId="13" applyFont="1" applyBorder="1" applyAlignment="1">
      <alignment horizontal="left" vertical="center"/>
    </xf>
    <xf numFmtId="0" fontId="12" fillId="0" borderId="0" xfId="13" applyFont="1" applyBorder="1" applyAlignment="1">
      <alignment horizontal="left" vertical="center"/>
    </xf>
    <xf numFmtId="0" fontId="12" fillId="0" borderId="0" xfId="13" applyFont="1" applyBorder="1" applyAlignment="1">
      <alignment horizontal="right" vertical="center"/>
    </xf>
    <xf numFmtId="0" fontId="12" fillId="0" borderId="7" xfId="8" applyFont="1" applyBorder="1" applyAlignment="1">
      <alignment horizontal="left" vertical="center" wrapText="1"/>
    </xf>
    <xf numFmtId="164" fontId="0" fillId="0" borderId="0" xfId="0" applyNumberFormat="1"/>
    <xf numFmtId="0" fontId="19" fillId="0" borderId="1" xfId="0" applyFont="1" applyBorder="1" applyAlignment="1">
      <alignment wrapText="1"/>
    </xf>
    <xf numFmtId="0" fontId="22" fillId="8" borderId="0" xfId="0" applyFont="1" applyFill="1" applyProtection="1">
      <protection locked="0"/>
    </xf>
    <xf numFmtId="0" fontId="7" fillId="9" borderId="0" xfId="1" applyFont="1" applyFill="1" applyProtection="1">
      <protection locked="0"/>
    </xf>
    <xf numFmtId="0" fontId="10" fillId="0" borderId="1" xfId="0" applyFont="1" applyBorder="1" applyAlignment="1" applyProtection="1">
      <alignment horizontal="center"/>
    </xf>
    <xf numFmtId="0" fontId="16" fillId="0" borderId="1" xfId="0" applyFont="1" applyBorder="1" applyAlignment="1" applyProtection="1">
      <alignment horizontal="center" wrapText="1"/>
    </xf>
    <xf numFmtId="0" fontId="10" fillId="0" borderId="0" xfId="0" applyFont="1" applyBorder="1" applyAlignment="1" applyProtection="1">
      <alignment horizontal="center"/>
    </xf>
    <xf numFmtId="0" fontId="3" fillId="2" borderId="1" xfId="9" applyFont="1" applyFill="1" applyBorder="1" applyAlignment="1" applyProtection="1">
      <alignment horizontal="center" vertical="center" wrapText="1"/>
    </xf>
    <xf numFmtId="0" fontId="3" fillId="2" borderId="3" xfId="9" applyFont="1" applyFill="1" applyBorder="1" applyAlignment="1" applyProtection="1">
      <alignment horizontal="center" vertical="center" wrapText="1"/>
    </xf>
    <xf numFmtId="0" fontId="14" fillId="0" borderId="1" xfId="1" applyFont="1" applyBorder="1" applyAlignment="1" applyProtection="1">
      <alignment horizontal="center" vertical="center"/>
    </xf>
    <xf numFmtId="0" fontId="14" fillId="0" borderId="1" xfId="1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3" borderId="1" xfId="0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</xf>
  </cellXfs>
  <cellStyles count="14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а1" xfId="7"/>
    <cellStyle name="Обычный_а4" xfId="8"/>
    <cellStyle name="Обычный_в2" xfId="9"/>
    <cellStyle name="Обычный_в3" xfId="10"/>
    <cellStyle name="Обычный_в4" xfId="11"/>
    <cellStyle name="Обычный_г2" xfId="12"/>
    <cellStyle name="Обычный_г3" xfId="13"/>
    <cellStyle name="Обычный_Лист1" xfId="5"/>
    <cellStyle name="Обычный_Лист4" xfId="6"/>
  </cellStyles>
  <dxfs count="0"/>
  <tableStyles count="0" defaultTableStyle="TableStyleMedium9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9CDE5"/>
      <rgbColor rgb="FFFF99CC"/>
      <rgbColor rgb="FFCC99FF"/>
      <rgbColor rgb="FFC3D69B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0"/>
  <sheetViews>
    <sheetView tabSelected="1" view="pageBreakPreview" topLeftCell="E1" zoomScale="90" zoomScaleNormal="55" zoomScalePageLayoutView="90" workbookViewId="0">
      <selection activeCell="I11" sqref="I11"/>
    </sheetView>
  </sheetViews>
  <sheetFormatPr defaultRowHeight="12.75" outlineLevelCol="1"/>
  <cols>
    <col min="1" max="1" width="11.85546875" hidden="1" customWidth="1" outlineLevel="1"/>
    <col min="2" max="2" width="13.5703125" hidden="1" customWidth="1" outlineLevel="1"/>
    <col min="3" max="4" width="15.140625" hidden="1" customWidth="1" outlineLevel="1"/>
    <col min="5" max="5" width="46.7109375" customWidth="1" collapsed="1"/>
    <col min="6" max="6" width="23.7109375" customWidth="1"/>
    <col min="7" max="8" width="17.85546875" customWidth="1"/>
    <col min="9" max="9" width="17.7109375" customWidth="1"/>
    <col min="10" max="13" width="17.85546875" customWidth="1"/>
    <col min="14" max="14" width="4.7109375" customWidth="1"/>
    <col min="15" max="17" width="19.28515625" customWidth="1"/>
    <col min="18" max="18" width="44.5703125" customWidth="1"/>
    <col min="19" max="21" width="9.140625" customWidth="1"/>
    <col min="22" max="22" width="65.28515625" customWidth="1"/>
    <col min="23" max="1025" width="9.140625" customWidth="1"/>
  </cols>
  <sheetData>
    <row r="1" spans="1:22" s="5" customFormat="1" ht="29.25" customHeight="1">
      <c r="A1" s="1" t="s">
        <v>0</v>
      </c>
      <c r="B1" s="1"/>
      <c r="C1" s="2" t="s">
        <v>1</v>
      </c>
      <c r="D1" s="3"/>
      <c r="E1" s="113" t="s">
        <v>2</v>
      </c>
      <c r="F1" s="113"/>
      <c r="G1" s="113"/>
      <c r="H1" s="113"/>
      <c r="I1" s="113"/>
      <c r="J1" s="113"/>
      <c r="K1" s="113"/>
      <c r="L1" s="113"/>
      <c r="M1" s="113"/>
      <c r="N1" s="4"/>
      <c r="O1" s="4"/>
      <c r="P1" s="4"/>
      <c r="Q1" s="4"/>
    </row>
    <row r="2" spans="1:22" s="5" customFormat="1" ht="20.25" customHeight="1">
      <c r="A2" s="2">
        <v>7</v>
      </c>
      <c r="B2" s="2"/>
      <c r="C2" s="6">
        <f>VLOOKUP(E3,МО!$B$5:$C$59,2,0)</f>
        <v>6</v>
      </c>
      <c r="D2" s="7"/>
      <c r="E2" s="114" t="s">
        <v>3</v>
      </c>
      <c r="F2" s="114"/>
      <c r="G2" s="114"/>
      <c r="H2" s="114"/>
      <c r="I2" s="114"/>
      <c r="J2" s="114"/>
      <c r="K2" s="114"/>
      <c r="L2" s="114"/>
      <c r="M2" s="114"/>
      <c r="N2" s="8"/>
      <c r="O2" s="8"/>
      <c r="P2" s="8"/>
      <c r="Q2" s="8"/>
      <c r="R2" s="9" t="s">
        <v>4</v>
      </c>
      <c r="S2" s="10"/>
      <c r="T2" s="10"/>
    </row>
    <row r="3" spans="1:22" s="5" customFormat="1" ht="20.25">
      <c r="C3"/>
      <c r="D3"/>
      <c r="E3" s="115" t="s">
        <v>5</v>
      </c>
      <c r="F3" s="115"/>
      <c r="G3" s="115"/>
      <c r="H3" s="115"/>
      <c r="I3" s="115"/>
      <c r="J3" s="115"/>
      <c r="K3" s="115"/>
      <c r="L3" s="115"/>
      <c r="M3" s="115"/>
      <c r="N3" s="11"/>
      <c r="O3" s="11"/>
      <c r="P3" s="11"/>
      <c r="Q3" s="11"/>
      <c r="R3" s="9"/>
      <c r="S3" s="10"/>
      <c r="T3" s="10"/>
    </row>
    <row r="4" spans="1:22" s="10" customFormat="1" ht="15.75">
      <c r="A4" s="12"/>
      <c r="B4" s="12"/>
      <c r="C4" s="13">
        <f>IF((COUNTIF(МО!$C$5:$C$13,C2)&gt;0)=1,CONCATENATE(0,C2),C2)</f>
        <v>6</v>
      </c>
      <c r="D4" s="14"/>
      <c r="E4" s="15"/>
      <c r="F4" s="15"/>
      <c r="G4" s="15"/>
      <c r="H4" s="15"/>
      <c r="I4" s="15"/>
      <c r="J4" s="15"/>
      <c r="K4" s="15"/>
      <c r="L4" s="15"/>
      <c r="M4" s="15"/>
      <c r="N4" s="16"/>
      <c r="O4" s="16"/>
      <c r="P4" s="16"/>
      <c r="Q4" s="16"/>
      <c r="R4" s="17" t="s">
        <v>6</v>
      </c>
      <c r="S4" s="116" t="s">
        <v>7</v>
      </c>
      <c r="T4" s="116"/>
      <c r="U4" s="116"/>
      <c r="V4" s="116"/>
    </row>
    <row r="5" spans="1:22" s="10" customFormat="1" ht="18.75">
      <c r="A5" s="12"/>
      <c r="B5" s="12"/>
      <c r="C5" s="18">
        <f>VLOOKUP(C2,МО!$A$5:$G$59,7)</f>
        <v>6114002541</v>
      </c>
      <c r="D5" s="5"/>
      <c r="E5" s="19"/>
      <c r="F5" s="19"/>
      <c r="G5" s="19"/>
      <c r="H5" s="19"/>
      <c r="I5" s="19"/>
      <c r="J5" s="19"/>
      <c r="K5" s="5"/>
      <c r="L5" s="20"/>
      <c r="M5" s="21"/>
      <c r="N5" s="16"/>
      <c r="O5" s="16"/>
      <c r="P5" s="16"/>
      <c r="Q5" s="16"/>
      <c r="R5" s="22" t="s">
        <v>8</v>
      </c>
      <c r="S5" s="116" t="s">
        <v>9</v>
      </c>
      <c r="T5" s="116"/>
      <c r="U5" s="116"/>
      <c r="V5" s="116"/>
    </row>
    <row r="6" spans="1:22" s="10" customFormat="1" ht="15" customHeight="1">
      <c r="A6" s="12"/>
      <c r="B6" s="12"/>
      <c r="C6" s="5"/>
      <c r="D6" s="5"/>
      <c r="E6" s="23"/>
      <c r="F6" s="23"/>
      <c r="G6" s="23"/>
      <c r="H6" s="23"/>
      <c r="I6" s="23"/>
      <c r="J6" s="23"/>
      <c r="K6" s="23"/>
      <c r="L6" s="23"/>
      <c r="M6" s="5"/>
      <c r="N6" s="16"/>
      <c r="O6" s="16"/>
      <c r="P6" s="16"/>
      <c r="Q6" s="16"/>
      <c r="R6" s="24" t="s">
        <v>10</v>
      </c>
      <c r="S6" s="105" t="s">
        <v>11</v>
      </c>
      <c r="T6" s="105"/>
      <c r="U6" s="105"/>
      <c r="V6" s="105"/>
    </row>
    <row r="7" spans="1:22" s="10" customFormat="1" ht="26.25" customHeight="1">
      <c r="A7" s="12"/>
      <c r="B7" s="12"/>
      <c r="C7" s="5"/>
      <c r="D7" s="5"/>
      <c r="E7" s="20"/>
      <c r="F7" s="20"/>
      <c r="G7" s="20"/>
      <c r="H7" s="20"/>
      <c r="I7" s="20"/>
      <c r="J7" s="20"/>
      <c r="K7" s="20"/>
      <c r="L7" s="20"/>
      <c r="M7" s="25"/>
      <c r="O7" s="106" t="s">
        <v>12</v>
      </c>
      <c r="P7" s="106"/>
      <c r="Q7" s="106"/>
      <c r="R7" s="26"/>
      <c r="S7" s="107"/>
      <c r="T7" s="107"/>
      <c r="U7" s="107"/>
      <c r="V7" s="107"/>
    </row>
    <row r="8" spans="1:22" s="29" customFormat="1" ht="15.75" customHeight="1">
      <c r="A8" s="108" t="s">
        <v>13</v>
      </c>
      <c r="B8" s="108" t="s">
        <v>14</v>
      </c>
      <c r="C8" s="109" t="s">
        <v>15</v>
      </c>
      <c r="D8" s="27"/>
      <c r="E8" s="110" t="s">
        <v>16</v>
      </c>
      <c r="F8" s="111" t="s">
        <v>17</v>
      </c>
      <c r="G8" s="28">
        <v>2020</v>
      </c>
      <c r="H8" s="28">
        <v>2021</v>
      </c>
      <c r="I8" s="28">
        <v>2022</v>
      </c>
      <c r="J8" s="28">
        <v>2023</v>
      </c>
      <c r="K8" s="28">
        <v>2024</v>
      </c>
      <c r="L8" s="28">
        <v>2025</v>
      </c>
      <c r="M8" s="28">
        <v>2026</v>
      </c>
      <c r="O8" s="30">
        <v>2020</v>
      </c>
      <c r="P8" s="30">
        <v>2021</v>
      </c>
      <c r="Q8" s="30">
        <v>2022</v>
      </c>
      <c r="R8" s="26"/>
      <c r="S8" s="112"/>
      <c r="T8" s="112"/>
      <c r="U8" s="112"/>
      <c r="V8" s="112"/>
    </row>
    <row r="9" spans="1:22" s="29" customFormat="1" ht="15.75">
      <c r="A9" s="108"/>
      <c r="B9" s="108" t="s">
        <v>18</v>
      </c>
      <c r="C9" s="109" t="s">
        <v>18</v>
      </c>
      <c r="D9" s="31"/>
      <c r="E9" s="110"/>
      <c r="F9" s="111"/>
      <c r="G9" s="28" t="s">
        <v>19</v>
      </c>
      <c r="H9" s="28" t="s">
        <v>19</v>
      </c>
      <c r="I9" s="28" t="s">
        <v>19</v>
      </c>
      <c r="J9" s="28" t="s">
        <v>20</v>
      </c>
      <c r="K9" s="28" t="s">
        <v>21</v>
      </c>
      <c r="L9" s="28" t="s">
        <v>21</v>
      </c>
      <c r="M9" s="28" t="s">
        <v>21</v>
      </c>
      <c r="O9" s="32" t="s">
        <v>19</v>
      </c>
      <c r="P9" s="32" t="s">
        <v>19</v>
      </c>
      <c r="Q9" s="32" t="s">
        <v>19</v>
      </c>
    </row>
    <row r="10" spans="1:22" s="29" customFormat="1" ht="31.5">
      <c r="A10" s="33">
        <v>700000</v>
      </c>
      <c r="B10" s="33">
        <f t="shared" ref="B10:B15" si="0">VALUE(CONCATENATE($A$2,$C$4,C10))</f>
        <v>76100010</v>
      </c>
      <c r="C10" s="33">
        <v>100010</v>
      </c>
      <c r="D10" s="33">
        <v>1</v>
      </c>
      <c r="E10" s="34" t="s">
        <v>22</v>
      </c>
      <c r="F10" s="35" t="s">
        <v>23</v>
      </c>
      <c r="G10" s="36">
        <f>IF(O10="",VLOOKUP(CONCATENATE($D10,$C$5),Год_рабочее!$A:$AA,MATCH(CONCATENATE("01.01.",VLOOKUP(G$8,МО!$J$5:$K$20,2,0)),Год_рабочее!$E$1:$AC$1,0)+4,0)/1000,O10)</f>
        <v>5120.0082000000002</v>
      </c>
      <c r="H10" s="36">
        <f>IF(P10="",VLOOKUP(CONCATENATE($D10,$C$5),Год_рабочее!$A:$AA,MATCH(CONCATENATE("01.01.",VLOOKUP(H$8,МО!$J$5:$K$20,2,0)),Год_рабочее!$E$1:$AC$1,0)+4,0)/1000,P10)</f>
        <v>6022.6813000000002</v>
      </c>
      <c r="I10" s="36">
        <f>IF(Q10="",VLOOKUP(CONCATENATE($D10,$C$5),Год_рабочее!$A:$AA,MATCH(CONCATENATE("01.01.",VLOOKUP(I$8,МО!$J$5:$K$20,2,0)),Год_рабочее!$E$1:$AC$1,0)+4,0)/1000,Q10)</f>
        <v>6914.0714000000007</v>
      </c>
      <c r="J10" s="41">
        <v>7880</v>
      </c>
      <c r="K10" s="117">
        <f>ROUND(J10/100*K11/100*K12,1)</f>
        <v>8695.7999999999993</v>
      </c>
      <c r="L10" s="117">
        <f>ROUND(K10/100*L11/100*L12,1)</f>
        <v>9505.1</v>
      </c>
      <c r="M10" s="117">
        <f>ROUND(L10/100*M11/100*M12,1)</f>
        <v>10409.5</v>
      </c>
      <c r="N10" s="38"/>
      <c r="O10" s="39"/>
      <c r="P10" s="39"/>
      <c r="Q10" s="39"/>
      <c r="R10" s="38" t="s">
        <v>24</v>
      </c>
      <c r="S10" s="38"/>
      <c r="T10" s="38"/>
      <c r="U10" s="38"/>
    </row>
    <row r="11" spans="1:22" s="29" customFormat="1" ht="31.5">
      <c r="A11" s="33">
        <v>700010</v>
      </c>
      <c r="B11" s="33">
        <f t="shared" si="0"/>
        <v>76101010</v>
      </c>
      <c r="C11" s="33">
        <v>101010</v>
      </c>
      <c r="D11" s="33"/>
      <c r="E11" s="40" t="s">
        <v>25</v>
      </c>
      <c r="F11" s="35" t="s">
        <v>26</v>
      </c>
      <c r="G11" s="37">
        <v>96.3</v>
      </c>
      <c r="H11" s="41">
        <v>109.2</v>
      </c>
      <c r="I11" s="41">
        <v>99.5</v>
      </c>
      <c r="J11" s="117">
        <f>ROUND(IF(I10=0,0,J10/I10/IF(J12&lt;&gt;0,J12,100)*10000),1)</f>
        <v>109.4</v>
      </c>
      <c r="K11" s="41">
        <v>104.6</v>
      </c>
      <c r="L11" s="41">
        <v>104.8</v>
      </c>
      <c r="M11" s="41">
        <v>105</v>
      </c>
      <c r="N11" s="38"/>
      <c r="O11" s="38"/>
      <c r="P11" s="38"/>
      <c r="Q11" s="38"/>
      <c r="R11" s="38"/>
      <c r="S11" s="38"/>
      <c r="T11" s="38"/>
      <c r="U11" s="38"/>
    </row>
    <row r="12" spans="1:22" s="29" customFormat="1" ht="15.75">
      <c r="A12" s="33">
        <v>700020</v>
      </c>
      <c r="B12" s="33">
        <f t="shared" si="0"/>
        <v>76102010</v>
      </c>
      <c r="C12" s="33">
        <v>102010</v>
      </c>
      <c r="D12" s="33"/>
      <c r="E12" s="34" t="s">
        <v>27</v>
      </c>
      <c r="F12" s="35" t="s">
        <v>28</v>
      </c>
      <c r="G12" s="37">
        <v>103.4</v>
      </c>
      <c r="H12" s="37">
        <v>107.8</v>
      </c>
      <c r="I12" s="37">
        <v>115.3</v>
      </c>
      <c r="J12" s="41">
        <v>104.2</v>
      </c>
      <c r="K12" s="41">
        <v>105.5</v>
      </c>
      <c r="L12" s="41">
        <v>104.3</v>
      </c>
      <c r="M12" s="42">
        <v>104.3</v>
      </c>
      <c r="N12" s="38"/>
      <c r="O12" s="38"/>
      <c r="P12" s="38"/>
      <c r="Q12" s="38"/>
      <c r="R12" s="38"/>
      <c r="S12" s="38"/>
      <c r="T12" s="38"/>
      <c r="U12" s="38"/>
    </row>
    <row r="13" spans="1:22" s="29" customFormat="1" ht="25.5">
      <c r="A13" s="33">
        <v>700030</v>
      </c>
      <c r="B13" s="33">
        <f t="shared" si="0"/>
        <v>76100020</v>
      </c>
      <c r="C13" s="33">
        <v>100020</v>
      </c>
      <c r="D13" s="33">
        <v>2</v>
      </c>
      <c r="E13" s="34" t="s">
        <v>29</v>
      </c>
      <c r="F13" s="35" t="s">
        <v>23</v>
      </c>
      <c r="G13" s="36">
        <f>IF(O13="",VLOOKUP(CONCATENATE($D13,$C$5),Год_рабочее!$A:$AA,MATCH(CONCATENATE("01.01.",VLOOKUP(G$8,МО!$J$5:$K$20,2,0)),Год_рабочее!$E$1:$AC$1,0)+4,0)/1000,O13)</f>
        <v>116.371</v>
      </c>
      <c r="H13" s="36">
        <f>IF(P13="",VLOOKUP(CONCATENATE($D13,$C$5),Год_рабочее!$A:$AA,MATCH(CONCATENATE("01.01.",VLOOKUP(H$8,МО!$J$5:$K$20,2,0)),Год_рабочее!$E$1:$AC$1,0)+4,0)/1000,P13)</f>
        <v>133.39400000000001</v>
      </c>
      <c r="I13" s="36">
        <f>IF(Q13="",VLOOKUP(CONCATENATE($D13,$C$5),Год_рабочее!$A:$AA,MATCH(CONCATENATE("01.01.",VLOOKUP(I$8,МО!$J$5:$K$20,2,0)),Год_рабочее!$E$1:$AC$1,0)+4,0)/1000,Q13)</f>
        <v>158.35170000000002</v>
      </c>
      <c r="J13" s="41">
        <v>181.4</v>
      </c>
      <c r="K13" s="117">
        <f>ROUND(J13/100*K14/100*K15,1)</f>
        <v>197.3</v>
      </c>
      <c r="L13" s="117">
        <f>ROUND(K13/100*L14/100*L15,1)</f>
        <v>214.4</v>
      </c>
      <c r="M13" s="117">
        <f>ROUND(L13/100*M14/100*M15,1)</f>
        <v>231.9</v>
      </c>
      <c r="N13" s="38"/>
      <c r="O13" s="39"/>
      <c r="P13" s="39"/>
      <c r="Q13" s="39"/>
      <c r="R13" s="38"/>
      <c r="S13" s="38"/>
      <c r="T13" s="38"/>
      <c r="U13" s="38"/>
    </row>
    <row r="14" spans="1:22" s="29" customFormat="1" ht="30.75" customHeight="1">
      <c r="A14" s="33">
        <v>700040</v>
      </c>
      <c r="B14" s="33">
        <f t="shared" si="0"/>
        <v>76101020</v>
      </c>
      <c r="C14" s="33">
        <v>101020</v>
      </c>
      <c r="D14" s="33"/>
      <c r="E14" s="40" t="s">
        <v>30</v>
      </c>
      <c r="F14" s="35" t="s">
        <v>26</v>
      </c>
      <c r="G14" s="37">
        <v>79.5</v>
      </c>
      <c r="H14" s="37">
        <v>108.9</v>
      </c>
      <c r="I14" s="41">
        <v>104.5</v>
      </c>
      <c r="J14" s="117">
        <f>ROUND(IF(I13=0,0,J13/I13/IF(J15&lt;&gt;0,J15,100)*10000),1)</f>
        <v>108.9</v>
      </c>
      <c r="K14" s="41">
        <v>103.7</v>
      </c>
      <c r="L14" s="41">
        <v>103.9</v>
      </c>
      <c r="M14" s="41">
        <v>104</v>
      </c>
      <c r="N14" s="38"/>
      <c r="O14" s="38"/>
      <c r="P14" s="38"/>
      <c r="Q14" s="38"/>
      <c r="R14" s="38"/>
      <c r="S14" s="38"/>
      <c r="T14" s="38"/>
      <c r="U14" s="38"/>
    </row>
    <row r="15" spans="1:22" s="29" customFormat="1" ht="15.75">
      <c r="A15" s="33">
        <v>700050</v>
      </c>
      <c r="B15" s="33">
        <f t="shared" si="0"/>
        <v>76102020</v>
      </c>
      <c r="C15" s="33">
        <v>102020</v>
      </c>
      <c r="D15" s="33"/>
      <c r="E15" s="43" t="s">
        <v>31</v>
      </c>
      <c r="F15" s="35" t="s">
        <v>28</v>
      </c>
      <c r="G15" s="37">
        <v>101.4</v>
      </c>
      <c r="H15" s="37">
        <v>105.3</v>
      </c>
      <c r="I15" s="37">
        <v>113.4</v>
      </c>
      <c r="J15" s="41">
        <v>105.2</v>
      </c>
      <c r="K15" s="41">
        <v>104.9</v>
      </c>
      <c r="L15" s="41">
        <v>104.6</v>
      </c>
      <c r="M15" s="42">
        <v>104</v>
      </c>
      <c r="N15" s="38"/>
      <c r="O15" s="38"/>
      <c r="P15" s="38"/>
      <c r="Q15" s="38"/>
      <c r="R15" s="38"/>
      <c r="S15" s="38"/>
      <c r="T15" s="38"/>
      <c r="U15" s="38"/>
    </row>
    <row r="16" spans="1:22" s="29" customFormat="1" ht="15">
      <c r="A16" s="33">
        <v>700060</v>
      </c>
      <c r="B16"/>
      <c r="C16"/>
      <c r="D16"/>
      <c r="N16" s="38"/>
      <c r="O16" s="38"/>
      <c r="P16" s="38"/>
      <c r="Q16" s="38"/>
      <c r="R16" s="38"/>
      <c r="S16" s="38"/>
      <c r="T16" s="38"/>
      <c r="U16" s="38"/>
    </row>
    <row r="17" spans="1:21" s="29" customFormat="1" ht="15">
      <c r="A17" s="33">
        <v>700070</v>
      </c>
      <c r="B17"/>
      <c r="C17"/>
      <c r="D17"/>
      <c r="E17" s="44" t="s">
        <v>32</v>
      </c>
      <c r="F17" s="45"/>
      <c r="G17" s="45"/>
      <c r="H17" s="45"/>
      <c r="I17" s="45"/>
      <c r="J17" s="45"/>
      <c r="K17" s="45"/>
      <c r="L17" s="45"/>
      <c r="M17"/>
      <c r="N17" s="38"/>
      <c r="O17" s="38"/>
      <c r="P17" s="38"/>
      <c r="Q17" s="38"/>
      <c r="R17" s="38"/>
      <c r="S17" s="38"/>
      <c r="T17" s="38"/>
      <c r="U17" s="38"/>
    </row>
    <row r="18" spans="1:21" s="29" customFormat="1" ht="15">
      <c r="A18" s="33">
        <v>700080</v>
      </c>
      <c r="B18"/>
      <c r="C18"/>
      <c r="D18"/>
      <c r="E18" s="44" t="s">
        <v>33</v>
      </c>
      <c r="F18" s="46"/>
      <c r="G18" s="46"/>
      <c r="H18" s="46"/>
      <c r="I18" s="46"/>
      <c r="J18" s="46"/>
      <c r="K18" s="46"/>
      <c r="L18" s="44" t="s">
        <v>34</v>
      </c>
      <c r="M18"/>
      <c r="N18" s="38"/>
      <c r="O18" s="38"/>
      <c r="P18" s="38"/>
      <c r="Q18" s="38"/>
      <c r="R18" s="38"/>
      <c r="S18" s="38"/>
      <c r="T18" s="38"/>
      <c r="U18" s="38"/>
    </row>
    <row r="19" spans="1:21" s="29" customFormat="1" ht="15">
      <c r="A19" s="33">
        <v>700090</v>
      </c>
      <c r="B19"/>
      <c r="C19"/>
      <c r="D19"/>
      <c r="E19" s="44" t="s">
        <v>35</v>
      </c>
      <c r="F19" s="46"/>
      <c r="G19" s="46"/>
      <c r="H19" s="46"/>
      <c r="I19" s="46"/>
      <c r="J19" s="46"/>
      <c r="K19" s="46"/>
      <c r="L19" s="46"/>
      <c r="M19"/>
      <c r="N19" s="38"/>
      <c r="O19" s="38"/>
      <c r="P19" s="38"/>
      <c r="Q19" s="38"/>
      <c r="R19" s="38"/>
      <c r="S19" s="38"/>
      <c r="T19" s="38"/>
      <c r="U19" s="38"/>
    </row>
    <row r="20" spans="1:21" s="29" customFormat="1" ht="15">
      <c r="A20" s="33">
        <v>700100</v>
      </c>
      <c r="B20"/>
      <c r="C20"/>
      <c r="D20"/>
      <c r="E20" s="44" t="s">
        <v>36</v>
      </c>
      <c r="F20" s="44"/>
      <c r="G20" s="44"/>
      <c r="H20" s="44"/>
      <c r="I20" s="44"/>
      <c r="J20" s="44"/>
      <c r="K20" s="44"/>
      <c r="L20" s="44"/>
      <c r="M20"/>
      <c r="N20" s="38"/>
      <c r="O20" s="38"/>
      <c r="P20" s="38"/>
      <c r="Q20" s="38"/>
      <c r="R20" s="38"/>
      <c r="S20" s="38"/>
      <c r="T20" s="38"/>
      <c r="U20" s="38"/>
    </row>
    <row r="21" spans="1:21" s="29" customFormat="1" ht="15">
      <c r="A21" s="33">
        <v>700110</v>
      </c>
      <c r="B21"/>
      <c r="C21"/>
      <c r="D21"/>
      <c r="E21" s="103" t="s">
        <v>152</v>
      </c>
      <c r="F21" s="104"/>
      <c r="G21" s="104"/>
      <c r="H21" s="44"/>
      <c r="I21" s="44"/>
      <c r="J21" s="44"/>
      <c r="K21" s="44"/>
      <c r="L21" s="44" t="s">
        <v>153</v>
      </c>
      <c r="M21"/>
      <c r="N21" s="38"/>
      <c r="O21" s="38"/>
      <c r="P21" s="38"/>
      <c r="Q21" s="38"/>
      <c r="R21" s="38"/>
      <c r="S21" s="38"/>
      <c r="T21" s="38"/>
      <c r="U21" s="38"/>
    </row>
    <row r="22" spans="1:21" s="29" customFormat="1" ht="15">
      <c r="A22" s="33">
        <v>700120</v>
      </c>
      <c r="B22"/>
      <c r="C22"/>
      <c r="D22"/>
      <c r="E22" s="44" t="s">
        <v>37</v>
      </c>
      <c r="F22" s="47"/>
      <c r="G22" s="47"/>
      <c r="H22" s="47"/>
      <c r="I22" s="47"/>
      <c r="J22" s="47" t="s">
        <v>38</v>
      </c>
      <c r="K22" s="44" t="s">
        <v>39</v>
      </c>
      <c r="L22" s="44" t="s">
        <v>40</v>
      </c>
      <c r="M22"/>
      <c r="N22" s="38"/>
      <c r="O22" s="38"/>
      <c r="P22" s="38"/>
      <c r="Q22" s="38"/>
      <c r="R22" s="38"/>
      <c r="S22" s="38"/>
      <c r="T22" s="38"/>
      <c r="U22" s="38"/>
    </row>
    <row r="23" spans="1:21" s="29" customFormat="1">
      <c r="A23"/>
      <c r="B23"/>
      <c r="C23"/>
      <c r="D23"/>
      <c r="E23"/>
      <c r="F23"/>
      <c r="G23"/>
      <c r="H23"/>
      <c r="I23"/>
      <c r="J23"/>
      <c r="K23"/>
      <c r="L23"/>
      <c r="M23"/>
      <c r="N23" s="38"/>
      <c r="O23" s="38"/>
      <c r="P23" s="38"/>
      <c r="Q23" s="38"/>
      <c r="R23" s="38"/>
      <c r="S23" s="38"/>
      <c r="T23" s="38"/>
      <c r="U23" s="38"/>
    </row>
    <row r="24" spans="1:21" s="38" customFormat="1"/>
    <row r="25" spans="1:21" s="38" customFormat="1"/>
    <row r="26" spans="1:21" s="38" customFormat="1"/>
    <row r="27" spans="1:21" s="38" customFormat="1"/>
    <row r="28" spans="1:21" s="38" customFormat="1"/>
    <row r="29" spans="1:21" s="38" customFormat="1"/>
    <row r="30" spans="1:21" s="38" customFormat="1"/>
    <row r="31" spans="1:21" s="38" customFormat="1"/>
    <row r="32" spans="1:21" s="38" customFormat="1"/>
    <row r="33" s="38" customFormat="1"/>
    <row r="34" s="38" customFormat="1"/>
    <row r="35" s="38" customFormat="1"/>
    <row r="36" s="38" customFormat="1"/>
    <row r="37" s="38" customFormat="1"/>
    <row r="38" s="38" customFormat="1"/>
    <row r="39" s="38" customFormat="1"/>
    <row r="40" s="38" customFormat="1"/>
    <row r="41" s="38" customFormat="1"/>
    <row r="42" s="38" customFormat="1"/>
    <row r="43" s="38" customFormat="1"/>
    <row r="44" s="38" customFormat="1"/>
    <row r="45" s="38" customFormat="1"/>
    <row r="46" s="38" customFormat="1"/>
    <row r="47" s="38" customFormat="1"/>
    <row r="48" s="38" customFormat="1"/>
    <row r="49" s="38" customFormat="1"/>
    <row r="50" s="38" customFormat="1"/>
    <row r="51" s="38" customFormat="1"/>
    <row r="52" s="38" customFormat="1"/>
    <row r="53" s="38" customFormat="1"/>
    <row r="54" s="38" customFormat="1"/>
    <row r="55" s="38" customFormat="1"/>
    <row r="56" s="38" customFormat="1"/>
    <row r="57" s="38" customFormat="1"/>
    <row r="58" s="38" customFormat="1"/>
    <row r="59" s="38" customFormat="1"/>
    <row r="60" s="38" customFormat="1"/>
    <row r="61" s="38" customFormat="1"/>
    <row r="62" s="38" customFormat="1"/>
    <row r="63" s="38" customFormat="1"/>
    <row r="64" s="38" customFormat="1"/>
    <row r="65" spans="1:17" s="38" customFormat="1"/>
    <row r="66" spans="1:17" s="38" customFormat="1"/>
    <row r="67" spans="1:17" s="29" customForma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17" s="29" customForma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17" s="29" customForma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17" s="29" customForma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29" customForma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 s="29" customForma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 s="29" customForma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17" s="29" customForma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17" s="29" customForma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17" s="29" customForma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1:17" s="29" customForma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1:17" s="29" customForma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1:17" s="29" customForma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1:17" s="29" customForma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1:17" s="29" customForma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1:17" s="29" customForma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1:17" s="29" customForma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1:17" s="29" customForma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1:17" s="29" customForma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1:17" s="29" customForma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</row>
    <row r="87" spans="1:17" s="29" customForma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</row>
    <row r="88" spans="1:17" s="29" customForma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</row>
    <row r="89" spans="1:17" s="29" customForma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</row>
    <row r="90" spans="1:17" s="29" customForma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</row>
    <row r="91" spans="1:17" s="29" customForma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</row>
    <row r="92" spans="1:17" s="29" customForma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</row>
    <row r="93" spans="1:17" s="29" customForma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</row>
    <row r="94" spans="1:17" s="29" customForma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</row>
    <row r="95" spans="1:17" s="29" customForma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s="29" customForma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s="29" customForma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s="29" customForma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s="29" customForma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s="29" customForma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s="29" customForma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s="29" customForma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s="29" customForma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s="29" customForma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s="29" customFormat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s="29" customFormat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s="29" customForma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 s="29" customFormat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 s="29" customFormat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 s="29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29" customFormat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s="29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</row>
    <row r="113" spans="1:17" s="29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</row>
    <row r="114" spans="1:17" s="29" customForma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</row>
    <row r="115" spans="1:17" s="29" customForma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</row>
    <row r="116" spans="1:17" s="29" customFormat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</row>
    <row r="117" spans="1:17" s="29" customFormat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</row>
    <row r="118" spans="1:17" s="29" customFormat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</row>
    <row r="119" spans="1:17" s="29" customFormat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pans="1:17" s="29" customFormat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17" s="29" customFormat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17" s="29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17" s="29" customForma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17" s="29" customFormat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17" s="29" customForma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17" s="29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17" s="29" customFormat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</row>
    <row r="128" spans="1:17" s="29" customFormat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</row>
    <row r="129" spans="1:17" s="29" customForma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</row>
    <row r="130" spans="1:17" s="29" customForma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</row>
    <row r="131" spans="1:17" s="29" customForma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</row>
    <row r="132" spans="1:17" s="29" customForma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</row>
    <row r="133" spans="1:17" s="29" customForma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</row>
    <row r="134" spans="1:17" s="29" customForma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</row>
    <row r="135" spans="1:17" s="29" customForma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</row>
    <row r="136" spans="1:17" s="29" customForma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</row>
    <row r="137" spans="1:17" s="29" customForma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</row>
    <row r="138" spans="1:17" s="29" customForma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</row>
    <row r="139" spans="1:17" s="29" customForma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</row>
    <row r="140" spans="1:17" s="29" customForma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</row>
    <row r="141" spans="1:17" s="29" customForma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</row>
    <row r="142" spans="1:17" s="29" customForma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</row>
    <row r="143" spans="1:17" s="29" customForma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</row>
    <row r="144" spans="1:17" s="29" customForma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</row>
    <row r="145" spans="1:17" s="29" customFormat="1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</row>
    <row r="146" spans="1:17" s="29" customFormat="1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</row>
    <row r="147" spans="1:17" s="29" customFormat="1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</row>
    <row r="148" spans="1:17" s="29" customFormat="1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</row>
    <row r="149" spans="1:17" s="29" customFormat="1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</row>
    <row r="150" spans="1:17" s="29" customFormat="1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</row>
    <row r="151" spans="1:17" s="29" customFormat="1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</row>
    <row r="152" spans="1:17" s="29" customFormat="1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</row>
    <row r="153" spans="1:17" s="29" customFormat="1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</row>
    <row r="154" spans="1:17" s="29" customFormat="1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</row>
    <row r="155" spans="1:17" s="29" customFormat="1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</row>
    <row r="156" spans="1:17" s="29" customFormat="1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</row>
    <row r="157" spans="1:17" s="29" customFormat="1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</row>
    <row r="158" spans="1:17" s="29" customFormat="1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</row>
    <row r="159" spans="1:17" s="29" customFormat="1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</row>
    <row r="160" spans="1:17" s="29" customFormat="1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</row>
    <row r="161" spans="1:17" s="29" customFormat="1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</row>
    <row r="162" spans="1:17" s="29" customFormat="1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</row>
    <row r="163" spans="1:17" s="29" customFormat="1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</row>
    <row r="164" spans="1:17" s="29" customFormat="1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</row>
    <row r="165" spans="1:17" s="29" customFormat="1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</row>
    <row r="166" spans="1:17" s="29" customFormat="1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</row>
    <row r="167" spans="1:17" s="29" customFormat="1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</row>
    <row r="168" spans="1:17" s="29" customFormat="1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</row>
    <row r="169" spans="1:17" s="29" customFormat="1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</row>
    <row r="170" spans="1:17" s="29" customFormat="1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</row>
    <row r="171" spans="1:17" s="29" customFormat="1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</row>
    <row r="172" spans="1:17" s="29" customFormat="1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</row>
    <row r="173" spans="1:17" s="29" customFormat="1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</row>
    <row r="174" spans="1:17" s="29" customFormat="1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</row>
    <row r="175" spans="1:17" s="29" customFormat="1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</row>
    <row r="176" spans="1:17" s="29" customFormat="1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</row>
    <row r="177" spans="1:17" s="29" customFormat="1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</row>
    <row r="178" spans="1:17" s="29" customFormat="1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</row>
    <row r="179" spans="1:17" s="29" customFormat="1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</row>
    <row r="180" spans="1:17" s="29" customFormat="1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</row>
  </sheetData>
  <sheetProtection password="CF18" sheet="1" objects="1" scenarios="1" formatCells="0" formatColumns="0" formatRows="0"/>
  <mergeCells count="14">
    <mergeCell ref="E1:M1"/>
    <mergeCell ref="E2:M2"/>
    <mergeCell ref="E3:M3"/>
    <mergeCell ref="S4:V4"/>
    <mergeCell ref="S5:V5"/>
    <mergeCell ref="S6:V6"/>
    <mergeCell ref="O7:Q7"/>
    <mergeCell ref="S7:V7"/>
    <mergeCell ref="A8:A9"/>
    <mergeCell ref="B8:B9"/>
    <mergeCell ref="C8:C9"/>
    <mergeCell ref="E8:E9"/>
    <mergeCell ref="F8:F9"/>
    <mergeCell ref="S8:V8"/>
  </mergeCells>
  <dataValidations count="1">
    <dataValidation type="list" allowBlank="1" showInputMessage="1" showErrorMessage="1" sqref="E3:M3">
      <formula1>МО!$B$5:$B$59</formula1>
      <formula2>0</formula2>
    </dataValidation>
  </dataValidations>
  <pageMargins left="0.78749999999999998" right="0.59027777777777801" top="0.4" bottom="0.47013888888888899" header="0.51180555555555496" footer="0.51180555555555496"/>
  <pageSetup paperSize="9" scale="56" firstPageNumber="0" orientation="landscape" horizontalDpi="300" verticalDpi="300" r:id="rId1"/>
  <colBreaks count="1" manualBreakCount="1">
    <brk id="13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95DA2D5-A1B1-4EB3-9972-4A6391152A20}">
            <x14:iconSet iconSet="3TrafficLights1" custom="1" reverse="0" showValue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R7:R8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5:K59"/>
  <sheetViews>
    <sheetView view="pageBreakPreview" topLeftCell="A39" workbookViewId="0">
      <selection activeCell="F63" sqref="F63"/>
    </sheetView>
  </sheetViews>
  <sheetFormatPr defaultRowHeight="12.75"/>
  <cols>
    <col min="1" max="1" width="8.7109375" customWidth="1"/>
    <col min="2" max="2" width="20.85546875" customWidth="1"/>
    <col min="3" max="6" width="8.7109375" customWidth="1"/>
    <col min="7" max="7" width="14.28515625" customWidth="1"/>
    <col min="8" max="1025" width="8.7109375" customWidth="1"/>
  </cols>
  <sheetData>
    <row r="5" spans="1:11" ht="15">
      <c r="A5" s="48">
        <v>1</v>
      </c>
      <c r="B5" s="49" t="s">
        <v>41</v>
      </c>
      <c r="C5" s="48">
        <v>1</v>
      </c>
      <c r="D5" s="48"/>
      <c r="E5" s="48"/>
      <c r="F5" s="48"/>
      <c r="G5" s="50">
        <v>6114002441</v>
      </c>
      <c r="J5">
        <v>2020</v>
      </c>
      <c r="K5">
        <v>20</v>
      </c>
    </row>
    <row r="6" spans="1:11" ht="15">
      <c r="A6" s="48">
        <v>2</v>
      </c>
      <c r="B6" s="49" t="s">
        <v>42</v>
      </c>
      <c r="C6" s="48">
        <v>2</v>
      </c>
      <c r="D6" s="48"/>
      <c r="E6" s="48"/>
      <c r="F6" s="48"/>
      <c r="G6" s="50">
        <v>6114002461</v>
      </c>
      <c r="J6">
        <v>2021</v>
      </c>
      <c r="K6">
        <v>21</v>
      </c>
    </row>
    <row r="7" spans="1:11" ht="15">
      <c r="A7" s="48">
        <v>3</v>
      </c>
      <c r="B7" s="49" t="s">
        <v>43</v>
      </c>
      <c r="C7" s="48">
        <v>3</v>
      </c>
      <c r="D7" s="48"/>
      <c r="E7" s="48"/>
      <c r="F7" s="48"/>
      <c r="G7" s="50">
        <v>6114002481</v>
      </c>
      <c r="J7">
        <v>2022</v>
      </c>
      <c r="K7">
        <v>22</v>
      </c>
    </row>
    <row r="8" spans="1:11" ht="15">
      <c r="A8" s="48">
        <v>4</v>
      </c>
      <c r="B8" s="49" t="s">
        <v>44</v>
      </c>
      <c r="C8" s="48">
        <v>4</v>
      </c>
      <c r="D8" s="48"/>
      <c r="E8" s="48"/>
      <c r="F8" s="48"/>
      <c r="G8" s="50">
        <v>6114002501</v>
      </c>
      <c r="J8">
        <v>2023</v>
      </c>
      <c r="K8">
        <v>23</v>
      </c>
    </row>
    <row r="9" spans="1:11" ht="15">
      <c r="A9" s="48">
        <v>5</v>
      </c>
      <c r="B9" s="49" t="s">
        <v>45</v>
      </c>
      <c r="C9" s="48">
        <v>5</v>
      </c>
      <c r="D9" s="48"/>
      <c r="E9" s="48"/>
      <c r="F9" s="48"/>
      <c r="G9" s="50">
        <v>6114002521</v>
      </c>
      <c r="J9">
        <v>2024</v>
      </c>
      <c r="K9">
        <v>24</v>
      </c>
    </row>
    <row r="10" spans="1:11" ht="15">
      <c r="A10" s="48">
        <v>6</v>
      </c>
      <c r="B10" s="49" t="s">
        <v>5</v>
      </c>
      <c r="C10" s="48">
        <v>6</v>
      </c>
      <c r="D10" s="48"/>
      <c r="E10" s="48"/>
      <c r="F10" s="48"/>
      <c r="G10" s="50">
        <v>6114002541</v>
      </c>
      <c r="J10">
        <v>2025</v>
      </c>
      <c r="K10">
        <v>25</v>
      </c>
    </row>
    <row r="11" spans="1:11" ht="15">
      <c r="A11" s="48">
        <v>7</v>
      </c>
      <c r="B11" s="49" t="s">
        <v>46</v>
      </c>
      <c r="C11" s="48">
        <v>7</v>
      </c>
      <c r="D11" s="48"/>
      <c r="E11" s="48"/>
      <c r="F11" s="48"/>
      <c r="G11" s="50">
        <v>6114002561</v>
      </c>
      <c r="J11">
        <v>2026</v>
      </c>
      <c r="K11">
        <v>26</v>
      </c>
    </row>
    <row r="12" spans="1:11" ht="15">
      <c r="A12" s="48">
        <v>8</v>
      </c>
      <c r="B12" s="49" t="s">
        <v>47</v>
      </c>
      <c r="C12" s="48">
        <v>8</v>
      </c>
      <c r="D12" s="48"/>
      <c r="E12" s="48"/>
      <c r="F12" s="48"/>
      <c r="G12" s="50">
        <v>6114002581</v>
      </c>
      <c r="J12">
        <v>2027</v>
      </c>
      <c r="K12">
        <v>27</v>
      </c>
    </row>
    <row r="13" spans="1:11" ht="15">
      <c r="A13" s="48">
        <v>9</v>
      </c>
      <c r="B13" s="49" t="s">
        <v>48</v>
      </c>
      <c r="C13" s="48">
        <v>9</v>
      </c>
      <c r="D13" s="48"/>
      <c r="E13" s="48"/>
      <c r="F13" s="48"/>
      <c r="G13" s="50">
        <v>6114002601</v>
      </c>
      <c r="J13">
        <v>2028</v>
      </c>
      <c r="K13">
        <v>28</v>
      </c>
    </row>
    <row r="14" spans="1:11" ht="15">
      <c r="A14" s="48">
        <v>10</v>
      </c>
      <c r="B14" s="49" t="s">
        <v>49</v>
      </c>
      <c r="C14" s="48">
        <v>10</v>
      </c>
      <c r="D14" s="48"/>
      <c r="E14" s="48"/>
      <c r="F14" s="48"/>
      <c r="G14" s="50">
        <v>6114002621</v>
      </c>
      <c r="J14">
        <v>2029</v>
      </c>
      <c r="K14">
        <v>29</v>
      </c>
    </row>
    <row r="15" spans="1:11" ht="15">
      <c r="A15" s="48">
        <v>11</v>
      </c>
      <c r="B15" s="49" t="s">
        <v>50</v>
      </c>
      <c r="C15" s="48">
        <v>11</v>
      </c>
      <c r="D15" s="48"/>
      <c r="E15" s="48"/>
      <c r="F15" s="48"/>
      <c r="G15" s="50">
        <v>6114002641</v>
      </c>
      <c r="J15">
        <v>2030</v>
      </c>
      <c r="K15">
        <v>30</v>
      </c>
    </row>
    <row r="16" spans="1:11" ht="15">
      <c r="A16" s="48">
        <v>12</v>
      </c>
      <c r="B16" s="49" t="s">
        <v>51</v>
      </c>
      <c r="C16" s="48">
        <v>12</v>
      </c>
      <c r="D16" s="48"/>
      <c r="E16" s="48"/>
      <c r="F16" s="48"/>
      <c r="G16" s="50">
        <v>6114002661</v>
      </c>
      <c r="J16">
        <v>2031</v>
      </c>
      <c r="K16">
        <v>31</v>
      </c>
    </row>
    <row r="17" spans="1:11" ht="15">
      <c r="A17" s="48">
        <v>13</v>
      </c>
      <c r="B17" s="49" t="s">
        <v>52</v>
      </c>
      <c r="C17" s="48">
        <v>13</v>
      </c>
      <c r="D17" s="48"/>
      <c r="E17" s="48"/>
      <c r="F17" s="48"/>
      <c r="G17" s="50">
        <v>6114001581</v>
      </c>
      <c r="J17">
        <v>2032</v>
      </c>
      <c r="K17">
        <v>32</v>
      </c>
    </row>
    <row r="18" spans="1:11" ht="15">
      <c r="A18" s="48">
        <v>14</v>
      </c>
      <c r="B18" s="49" t="s">
        <v>53</v>
      </c>
      <c r="C18" s="48">
        <v>14</v>
      </c>
      <c r="D18" s="48"/>
      <c r="E18" s="48"/>
      <c r="F18" s="48"/>
      <c r="G18" s="50">
        <v>6114001601</v>
      </c>
      <c r="J18">
        <v>2033</v>
      </c>
      <c r="K18">
        <v>33</v>
      </c>
    </row>
    <row r="19" spans="1:11" ht="15">
      <c r="A19" s="48">
        <v>15</v>
      </c>
      <c r="B19" s="49" t="s">
        <v>54</v>
      </c>
      <c r="C19" s="48">
        <v>15</v>
      </c>
      <c r="D19" s="48"/>
      <c r="E19" s="48"/>
      <c r="F19" s="48"/>
      <c r="G19" s="50">
        <v>6114001621</v>
      </c>
      <c r="J19">
        <v>2034</v>
      </c>
      <c r="K19">
        <v>34</v>
      </c>
    </row>
    <row r="20" spans="1:11" ht="15">
      <c r="A20" s="48">
        <v>16</v>
      </c>
      <c r="B20" s="49" t="s">
        <v>55</v>
      </c>
      <c r="C20" s="48">
        <v>16</v>
      </c>
      <c r="D20" s="48"/>
      <c r="E20" s="48"/>
      <c r="F20" s="48"/>
      <c r="G20" s="50">
        <v>6114001641</v>
      </c>
      <c r="J20">
        <v>2035</v>
      </c>
      <c r="K20">
        <v>35</v>
      </c>
    </row>
    <row r="21" spans="1:11" ht="15">
      <c r="A21" s="48">
        <v>17</v>
      </c>
      <c r="B21" s="49" t="s">
        <v>56</v>
      </c>
      <c r="C21" s="48">
        <v>17</v>
      </c>
      <c r="D21" s="48"/>
      <c r="E21" s="48"/>
      <c r="F21" s="48"/>
      <c r="G21" s="50">
        <v>6114001661</v>
      </c>
    </row>
    <row r="22" spans="1:11" ht="15">
      <c r="A22" s="48">
        <v>18</v>
      </c>
      <c r="B22" s="49" t="s">
        <v>57</v>
      </c>
      <c r="C22" s="48">
        <v>18</v>
      </c>
      <c r="D22" s="48"/>
      <c r="E22" s="48"/>
      <c r="F22" s="48"/>
      <c r="G22" s="50">
        <v>6114001681</v>
      </c>
    </row>
    <row r="23" spans="1:11" ht="15">
      <c r="A23" s="48">
        <v>19</v>
      </c>
      <c r="B23" s="49" t="s">
        <v>58</v>
      </c>
      <c r="C23" s="48">
        <v>19</v>
      </c>
      <c r="D23" s="48"/>
      <c r="E23" s="48"/>
      <c r="F23" s="48"/>
      <c r="G23" s="50">
        <v>6114001701</v>
      </c>
    </row>
    <row r="24" spans="1:11" ht="15">
      <c r="A24" s="48">
        <v>20</v>
      </c>
      <c r="B24" s="49" t="s">
        <v>59</v>
      </c>
      <c r="C24" s="48">
        <v>20</v>
      </c>
      <c r="D24" s="48"/>
      <c r="E24" s="48"/>
      <c r="F24" s="48"/>
      <c r="G24" s="50">
        <v>6114001741</v>
      </c>
    </row>
    <row r="25" spans="1:11" ht="15">
      <c r="A25" s="48">
        <v>21</v>
      </c>
      <c r="B25" s="49" t="s">
        <v>60</v>
      </c>
      <c r="C25" s="48">
        <v>21</v>
      </c>
      <c r="D25" s="48"/>
      <c r="E25" s="48"/>
      <c r="F25" s="48"/>
      <c r="G25" s="50">
        <v>6114001761</v>
      </c>
    </row>
    <row r="26" spans="1:11" ht="15">
      <c r="A26" s="48">
        <v>22</v>
      </c>
      <c r="B26" s="49" t="s">
        <v>61</v>
      </c>
      <c r="C26" s="48">
        <v>22</v>
      </c>
      <c r="D26" s="48"/>
      <c r="E26" s="48"/>
      <c r="F26" s="48"/>
      <c r="G26" s="50">
        <v>6114001781</v>
      </c>
    </row>
    <row r="27" spans="1:11" ht="15">
      <c r="A27" s="48">
        <v>23</v>
      </c>
      <c r="B27" s="49" t="s">
        <v>62</v>
      </c>
      <c r="C27" s="48">
        <v>23</v>
      </c>
      <c r="D27" s="48"/>
      <c r="E27" s="48"/>
      <c r="F27" s="48"/>
      <c r="G27" s="50">
        <v>6114001801</v>
      </c>
    </row>
    <row r="28" spans="1:11" ht="15">
      <c r="A28" s="48">
        <v>24</v>
      </c>
      <c r="B28" s="49" t="s">
        <v>63</v>
      </c>
      <c r="C28" s="48">
        <v>24</v>
      </c>
      <c r="D28" s="48"/>
      <c r="E28" s="48"/>
      <c r="F28" s="48"/>
      <c r="G28" s="50">
        <v>6114001821</v>
      </c>
    </row>
    <row r="29" spans="1:11" ht="15">
      <c r="A29" s="48">
        <v>25</v>
      </c>
      <c r="B29" s="49" t="s">
        <v>64</v>
      </c>
      <c r="C29" s="48">
        <v>25</v>
      </c>
      <c r="D29" s="48"/>
      <c r="E29" s="48"/>
      <c r="F29" s="48"/>
      <c r="G29" s="50">
        <v>6114001841</v>
      </c>
    </row>
    <row r="30" spans="1:11" ht="15">
      <c r="A30" s="48">
        <v>26</v>
      </c>
      <c r="B30" s="49" t="s">
        <v>65</v>
      </c>
      <c r="C30" s="48">
        <v>26</v>
      </c>
      <c r="D30" s="48"/>
      <c r="E30" s="48"/>
      <c r="F30" s="48"/>
      <c r="G30" s="50">
        <v>6114001861</v>
      </c>
    </row>
    <row r="31" spans="1:11" ht="15">
      <c r="A31" s="48">
        <v>27</v>
      </c>
      <c r="B31" s="49" t="s">
        <v>66</v>
      </c>
      <c r="C31" s="48">
        <v>27</v>
      </c>
      <c r="D31" s="48"/>
      <c r="E31" s="48"/>
      <c r="F31" s="48"/>
      <c r="G31" s="50">
        <v>6114001881</v>
      </c>
    </row>
    <row r="32" spans="1:11" ht="15">
      <c r="A32" s="48">
        <v>28</v>
      </c>
      <c r="B32" s="49" t="s">
        <v>67</v>
      </c>
      <c r="C32" s="48">
        <v>28</v>
      </c>
      <c r="D32" s="48"/>
      <c r="E32" s="48"/>
      <c r="F32" s="48"/>
      <c r="G32" s="50">
        <v>6114001901</v>
      </c>
    </row>
    <row r="33" spans="1:7" ht="15">
      <c r="A33" s="48">
        <v>29</v>
      </c>
      <c r="B33" s="49" t="s">
        <v>68</v>
      </c>
      <c r="C33" s="48">
        <v>29</v>
      </c>
      <c r="D33" s="48"/>
      <c r="E33" s="48"/>
      <c r="F33" s="48"/>
      <c r="G33" s="50">
        <v>6114001921</v>
      </c>
    </row>
    <row r="34" spans="1:7" ht="15">
      <c r="A34" s="48">
        <v>30</v>
      </c>
      <c r="B34" s="49" t="s">
        <v>69</v>
      </c>
      <c r="C34" s="48">
        <v>30</v>
      </c>
      <c r="D34" s="48"/>
      <c r="E34" s="48"/>
      <c r="F34" s="48"/>
      <c r="G34" s="50">
        <v>6114001941</v>
      </c>
    </row>
    <row r="35" spans="1:7" ht="15">
      <c r="A35" s="48">
        <v>31</v>
      </c>
      <c r="B35" s="49" t="s">
        <v>70</v>
      </c>
      <c r="C35" s="48">
        <v>31</v>
      </c>
      <c r="D35" s="48"/>
      <c r="E35" s="48"/>
      <c r="F35" s="48"/>
      <c r="G35" s="50">
        <v>6114001961</v>
      </c>
    </row>
    <row r="36" spans="1:7" ht="15">
      <c r="A36" s="48">
        <v>32</v>
      </c>
      <c r="B36" s="49" t="s">
        <v>71</v>
      </c>
      <c r="C36" s="48">
        <v>32</v>
      </c>
      <c r="D36" s="48"/>
      <c r="E36" s="48"/>
      <c r="F36" s="48"/>
      <c r="G36" s="50">
        <v>6114001981</v>
      </c>
    </row>
    <row r="37" spans="1:7" ht="15">
      <c r="A37" s="48">
        <v>33</v>
      </c>
      <c r="B37" s="49" t="s">
        <v>72</v>
      </c>
      <c r="C37" s="48">
        <v>33</v>
      </c>
      <c r="D37" s="48"/>
      <c r="E37" s="48"/>
      <c r="F37" s="48"/>
      <c r="G37" s="50">
        <v>6114002001</v>
      </c>
    </row>
    <row r="38" spans="1:7" ht="15">
      <c r="A38" s="48">
        <v>34</v>
      </c>
      <c r="B38" s="49" t="s">
        <v>73</v>
      </c>
      <c r="C38" s="48">
        <v>34</v>
      </c>
      <c r="D38" s="48"/>
      <c r="E38" s="48"/>
      <c r="F38" s="48"/>
      <c r="G38" s="50">
        <v>6114002021</v>
      </c>
    </row>
    <row r="39" spans="1:7" ht="15">
      <c r="A39" s="48">
        <v>35</v>
      </c>
      <c r="B39" s="49" t="s">
        <v>74</v>
      </c>
      <c r="C39" s="48">
        <v>35</v>
      </c>
      <c r="D39" s="48"/>
      <c r="E39" s="48"/>
      <c r="F39" s="48"/>
      <c r="G39" s="50">
        <v>6114002041</v>
      </c>
    </row>
    <row r="40" spans="1:7" ht="15">
      <c r="A40" s="48">
        <v>36</v>
      </c>
      <c r="B40" s="49" t="s">
        <v>75</v>
      </c>
      <c r="C40" s="48">
        <v>36</v>
      </c>
      <c r="D40" s="48"/>
      <c r="E40" s="48"/>
      <c r="F40" s="48"/>
      <c r="G40" s="50">
        <v>6114002061</v>
      </c>
    </row>
    <row r="41" spans="1:7" ht="15">
      <c r="A41" s="48">
        <v>37</v>
      </c>
      <c r="B41" s="49" t="s">
        <v>76</v>
      </c>
      <c r="C41" s="48">
        <v>37</v>
      </c>
      <c r="D41" s="48"/>
      <c r="E41" s="48"/>
      <c r="F41" s="48"/>
      <c r="G41" s="50">
        <v>6114002081</v>
      </c>
    </row>
    <row r="42" spans="1:7" ht="15">
      <c r="A42" s="48">
        <v>38</v>
      </c>
      <c r="B42" s="49" t="s">
        <v>77</v>
      </c>
      <c r="C42" s="48">
        <v>38</v>
      </c>
      <c r="D42" s="48"/>
      <c r="E42" s="48"/>
      <c r="F42" s="48"/>
      <c r="G42" s="50">
        <v>6114002101</v>
      </c>
    </row>
    <row r="43" spans="1:7" ht="15">
      <c r="A43" s="48">
        <v>39</v>
      </c>
      <c r="B43" s="49" t="s">
        <v>78</v>
      </c>
      <c r="C43" s="48">
        <v>39</v>
      </c>
      <c r="D43" s="48"/>
      <c r="E43" s="48"/>
      <c r="F43" s="48"/>
      <c r="G43" s="50">
        <v>6114002121</v>
      </c>
    </row>
    <row r="44" spans="1:7" ht="15">
      <c r="A44" s="48">
        <v>40</v>
      </c>
      <c r="B44" s="49" t="s">
        <v>79</v>
      </c>
      <c r="C44" s="48">
        <v>40</v>
      </c>
      <c r="D44" s="48"/>
      <c r="E44" s="48"/>
      <c r="F44" s="48"/>
      <c r="G44" s="50">
        <v>6114002141</v>
      </c>
    </row>
    <row r="45" spans="1:7" ht="15">
      <c r="A45" s="48">
        <v>41</v>
      </c>
      <c r="B45" s="49" t="s">
        <v>80</v>
      </c>
      <c r="C45" s="48">
        <v>41</v>
      </c>
      <c r="D45" s="48"/>
      <c r="E45" s="48"/>
      <c r="F45" s="48"/>
      <c r="G45" s="50">
        <v>6114002161</v>
      </c>
    </row>
    <row r="46" spans="1:7" ht="15">
      <c r="A46" s="48">
        <v>42</v>
      </c>
      <c r="B46" s="49" t="s">
        <v>81</v>
      </c>
      <c r="C46" s="48">
        <v>42</v>
      </c>
      <c r="D46" s="48"/>
      <c r="E46" s="48"/>
      <c r="F46" s="48"/>
      <c r="G46" s="50">
        <v>6114002181</v>
      </c>
    </row>
    <row r="47" spans="1:7" ht="15">
      <c r="A47" s="48">
        <v>43</v>
      </c>
      <c r="B47" s="49" t="s">
        <v>82</v>
      </c>
      <c r="C47" s="48">
        <v>43</v>
      </c>
      <c r="D47" s="48"/>
      <c r="E47" s="48"/>
      <c r="F47" s="48"/>
      <c r="G47" s="50">
        <v>6114002201</v>
      </c>
    </row>
    <row r="48" spans="1:7" ht="15">
      <c r="A48" s="48">
        <v>44</v>
      </c>
      <c r="B48" s="49" t="s">
        <v>83</v>
      </c>
      <c r="C48" s="48">
        <v>44</v>
      </c>
      <c r="D48" s="48"/>
      <c r="E48" s="48"/>
      <c r="F48" s="48"/>
      <c r="G48" s="50">
        <v>6114002221</v>
      </c>
    </row>
    <row r="49" spans="1:7" ht="15">
      <c r="A49" s="48">
        <v>45</v>
      </c>
      <c r="B49" s="49" t="s">
        <v>84</v>
      </c>
      <c r="C49" s="48">
        <v>45</v>
      </c>
      <c r="D49" s="48"/>
      <c r="E49" s="48"/>
      <c r="F49" s="48"/>
      <c r="G49" s="50">
        <v>6114002241</v>
      </c>
    </row>
    <row r="50" spans="1:7" ht="15">
      <c r="A50" s="48">
        <v>46</v>
      </c>
      <c r="B50" s="49" t="s">
        <v>85</v>
      </c>
      <c r="C50" s="48">
        <v>46</v>
      </c>
      <c r="D50" s="48"/>
      <c r="E50" s="48"/>
      <c r="F50" s="48"/>
      <c r="G50" s="50">
        <v>6114002261</v>
      </c>
    </row>
    <row r="51" spans="1:7" ht="15">
      <c r="A51" s="48">
        <v>47</v>
      </c>
      <c r="B51" s="49" t="s">
        <v>86</v>
      </c>
      <c r="C51" s="48">
        <v>47</v>
      </c>
      <c r="D51" s="48"/>
      <c r="E51" s="48"/>
      <c r="F51" s="48"/>
      <c r="G51" s="50">
        <v>6114002281</v>
      </c>
    </row>
    <row r="52" spans="1:7" ht="15">
      <c r="A52" s="48">
        <v>48</v>
      </c>
      <c r="B52" s="49" t="s">
        <v>87</v>
      </c>
      <c r="C52" s="48">
        <v>48</v>
      </c>
      <c r="D52" s="48"/>
      <c r="E52" s="48"/>
      <c r="F52" s="48"/>
      <c r="G52" s="50">
        <v>6114002301</v>
      </c>
    </row>
    <row r="53" spans="1:7" ht="15">
      <c r="A53" s="48">
        <v>49</v>
      </c>
      <c r="B53" s="49" t="s">
        <v>88</v>
      </c>
      <c r="C53" s="48">
        <v>49</v>
      </c>
      <c r="D53" s="48"/>
      <c r="E53" s="48"/>
      <c r="F53" s="48"/>
      <c r="G53" s="50">
        <v>6114002321</v>
      </c>
    </row>
    <row r="54" spans="1:7" ht="15">
      <c r="A54" s="48">
        <v>50</v>
      </c>
      <c r="B54" s="49" t="s">
        <v>89</v>
      </c>
      <c r="C54" s="48">
        <v>50</v>
      </c>
      <c r="D54" s="48"/>
      <c r="E54" s="48"/>
      <c r="F54" s="48"/>
      <c r="G54" s="50">
        <v>6114002341</v>
      </c>
    </row>
    <row r="55" spans="1:7" ht="15">
      <c r="A55" s="48">
        <v>51</v>
      </c>
      <c r="B55" s="49" t="s">
        <v>90</v>
      </c>
      <c r="C55" s="48">
        <v>51</v>
      </c>
      <c r="D55" s="48"/>
      <c r="E55" s="48"/>
      <c r="F55" s="48"/>
      <c r="G55" s="50">
        <v>6114002361</v>
      </c>
    </row>
    <row r="56" spans="1:7" ht="15">
      <c r="A56" s="48">
        <v>52</v>
      </c>
      <c r="B56" s="49" t="s">
        <v>91</v>
      </c>
      <c r="C56" s="48">
        <v>52</v>
      </c>
      <c r="D56" s="48"/>
      <c r="E56" s="48"/>
      <c r="F56" s="48"/>
      <c r="G56" s="50">
        <v>6114002381</v>
      </c>
    </row>
    <row r="57" spans="1:7" ht="15">
      <c r="A57" s="48">
        <v>53</v>
      </c>
      <c r="B57" s="49" t="s">
        <v>92</v>
      </c>
      <c r="C57" s="48">
        <v>53</v>
      </c>
      <c r="D57" s="48"/>
      <c r="E57" s="48"/>
      <c r="F57" s="48"/>
      <c r="G57" s="50">
        <v>6114002401</v>
      </c>
    </row>
    <row r="58" spans="1:7" ht="15">
      <c r="A58" s="48">
        <v>54</v>
      </c>
      <c r="B58" s="49" t="s">
        <v>93</v>
      </c>
      <c r="C58" s="48">
        <v>54</v>
      </c>
      <c r="D58" s="48"/>
      <c r="E58" s="48"/>
      <c r="F58" s="48"/>
      <c r="G58" s="50">
        <v>6114002421</v>
      </c>
    </row>
    <row r="59" spans="1:7" ht="15">
      <c r="A59" s="48">
        <v>55</v>
      </c>
      <c r="B59" s="49" t="s">
        <v>94</v>
      </c>
      <c r="C59" s="48">
        <v>55</v>
      </c>
      <c r="D59" s="48"/>
      <c r="E59" s="48"/>
      <c r="F59" s="48"/>
      <c r="G59" s="50">
        <v>6114001721</v>
      </c>
    </row>
  </sheetData>
  <sheetProtection password="CF18" sheet="1" objects="1" scenarios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14"/>
  <sheetViews>
    <sheetView view="pageBreakPreview" topLeftCell="A122" workbookViewId="0">
      <selection activeCell="F128" sqref="F128"/>
    </sheetView>
  </sheetViews>
  <sheetFormatPr defaultRowHeight="12.75"/>
  <cols>
    <col min="1" max="1" width="18.42578125" customWidth="1"/>
    <col min="2" max="2" width="61.42578125" customWidth="1"/>
    <col min="3" max="3" width="8.7109375" customWidth="1"/>
    <col min="4" max="4" width="17.5703125" customWidth="1"/>
    <col min="5" max="5" width="16.7109375" customWidth="1"/>
    <col min="6" max="6" width="17.28515625" customWidth="1"/>
    <col min="7" max="7" width="20.5703125" customWidth="1"/>
    <col min="8" max="8" width="19" customWidth="1"/>
    <col min="9" max="1025" width="8.7109375" customWidth="1"/>
  </cols>
  <sheetData>
    <row r="1" spans="1:15" ht="15">
      <c r="A1" s="51"/>
      <c r="B1" t="s">
        <v>95</v>
      </c>
      <c r="C1" s="52" t="s">
        <v>96</v>
      </c>
      <c r="D1" t="s">
        <v>97</v>
      </c>
      <c r="E1" t="s">
        <v>98</v>
      </c>
      <c r="F1" s="53" t="s">
        <v>99</v>
      </c>
      <c r="G1" s="53" t="s">
        <v>100</v>
      </c>
      <c r="H1" s="53" t="s">
        <v>101</v>
      </c>
      <c r="I1" s="53" t="s">
        <v>102</v>
      </c>
      <c r="J1" s="53" t="s">
        <v>103</v>
      </c>
      <c r="K1" s="53" t="s">
        <v>104</v>
      </c>
      <c r="O1" t="s">
        <v>105</v>
      </c>
    </row>
    <row r="2" spans="1:15" ht="15.75">
      <c r="A2" s="51" t="str">
        <f t="shared" ref="A2:A33" si="0">CONCATENATE(C2,D2)</f>
        <v>160</v>
      </c>
      <c r="B2" s="54" t="s">
        <v>106</v>
      </c>
      <c r="C2" s="55" t="s">
        <v>107</v>
      </c>
      <c r="D2" s="55">
        <v>60</v>
      </c>
      <c r="E2" s="55"/>
      <c r="F2" s="56" t="s">
        <v>108</v>
      </c>
      <c r="G2" s="57">
        <v>1157939342.2</v>
      </c>
      <c r="H2" s="57">
        <v>1308618108.5999999</v>
      </c>
      <c r="I2" s="58">
        <v>0</v>
      </c>
      <c r="J2" s="58">
        <v>0</v>
      </c>
      <c r="K2" s="58">
        <v>0</v>
      </c>
    </row>
    <row r="3" spans="1:15" ht="15.75">
      <c r="A3" s="51" t="str">
        <f t="shared" si="0"/>
        <v>16114002441</v>
      </c>
      <c r="B3" s="59" t="s">
        <v>41</v>
      </c>
      <c r="C3" s="55" t="s">
        <v>107</v>
      </c>
      <c r="D3" s="55">
        <v>6114002441</v>
      </c>
      <c r="E3" s="55"/>
      <c r="F3" s="57">
        <v>514785729.19999999</v>
      </c>
      <c r="G3" s="57">
        <v>611023072.20000005</v>
      </c>
      <c r="H3" s="57">
        <v>690445454.79999995</v>
      </c>
      <c r="I3" s="58">
        <v>0</v>
      </c>
      <c r="J3" s="58">
        <v>0</v>
      </c>
      <c r="K3" s="58">
        <v>0</v>
      </c>
    </row>
    <row r="4" spans="1:15" ht="15.75">
      <c r="A4" s="51" t="str">
        <f t="shared" si="0"/>
        <v>16114002461</v>
      </c>
      <c r="B4" s="60" t="s">
        <v>42</v>
      </c>
      <c r="C4" s="55" t="s">
        <v>107</v>
      </c>
      <c r="D4" s="55">
        <v>6114002461</v>
      </c>
      <c r="E4" s="55"/>
      <c r="F4" s="57">
        <v>13259808.9</v>
      </c>
      <c r="G4" s="57">
        <v>16150121.6</v>
      </c>
      <c r="H4" s="57">
        <v>18312015.300000001</v>
      </c>
      <c r="I4" s="58">
        <v>0</v>
      </c>
      <c r="J4" s="58">
        <v>0</v>
      </c>
      <c r="K4" s="58">
        <v>0</v>
      </c>
    </row>
    <row r="5" spans="1:15" ht="15.75">
      <c r="A5" s="51" t="str">
        <f t="shared" si="0"/>
        <v>16114002481</v>
      </c>
      <c r="B5" s="61" t="s">
        <v>43</v>
      </c>
      <c r="C5" s="55" t="s">
        <v>107</v>
      </c>
      <c r="D5" s="62">
        <v>6114002481</v>
      </c>
      <c r="E5" s="62"/>
      <c r="F5" s="57">
        <v>15450794.4</v>
      </c>
      <c r="G5" s="57">
        <v>18350266.300000001</v>
      </c>
      <c r="H5" s="57">
        <v>21039516.800000001</v>
      </c>
      <c r="I5" s="63">
        <v>0</v>
      </c>
      <c r="J5" s="63">
        <v>0</v>
      </c>
      <c r="K5" s="63">
        <v>0</v>
      </c>
    </row>
    <row r="6" spans="1:15" ht="15.75">
      <c r="A6" s="51" t="str">
        <f t="shared" si="0"/>
        <v>16114002501</v>
      </c>
      <c r="B6" s="64" t="s">
        <v>44</v>
      </c>
      <c r="C6" s="55" t="s">
        <v>107</v>
      </c>
      <c r="D6" s="65">
        <v>6114002501</v>
      </c>
      <c r="E6" s="65"/>
      <c r="F6" s="57">
        <v>39397939</v>
      </c>
      <c r="G6" s="57">
        <v>47948841.299999997</v>
      </c>
      <c r="H6" s="57">
        <v>54314760.700000003</v>
      </c>
      <c r="I6" s="66">
        <v>0</v>
      </c>
      <c r="J6" s="66">
        <v>0</v>
      </c>
      <c r="K6" s="66">
        <v>0</v>
      </c>
    </row>
    <row r="7" spans="1:15" ht="15.75">
      <c r="A7" s="51" t="str">
        <f t="shared" si="0"/>
        <v>16114002521</v>
      </c>
      <c r="B7" s="60" t="s">
        <v>45</v>
      </c>
      <c r="C7" s="55" t="s">
        <v>107</v>
      </c>
      <c r="D7" s="55">
        <v>6114002521</v>
      </c>
      <c r="E7" s="55"/>
      <c r="F7" s="57">
        <v>6537287.2999999998</v>
      </c>
      <c r="G7" s="57">
        <v>7816703.4000000004</v>
      </c>
      <c r="H7" s="57">
        <v>8908906.3000000007</v>
      </c>
      <c r="I7" s="58">
        <v>0</v>
      </c>
      <c r="J7" s="58">
        <v>0</v>
      </c>
      <c r="K7" s="58">
        <v>0</v>
      </c>
    </row>
    <row r="8" spans="1:15" ht="15.75">
      <c r="A8" s="51" t="str">
        <f t="shared" si="0"/>
        <v>16114002541</v>
      </c>
      <c r="B8" s="60" t="s">
        <v>5</v>
      </c>
      <c r="C8" s="55" t="s">
        <v>107</v>
      </c>
      <c r="D8" s="55">
        <v>6114002541</v>
      </c>
      <c r="E8" s="55"/>
      <c r="F8" s="57">
        <v>5120008.2</v>
      </c>
      <c r="G8" s="57">
        <v>6022681.2999999998</v>
      </c>
      <c r="H8" s="57">
        <v>6914071.4000000004</v>
      </c>
      <c r="I8" s="58">
        <v>0</v>
      </c>
      <c r="J8" s="58">
        <v>0</v>
      </c>
      <c r="K8" s="58">
        <v>0</v>
      </c>
    </row>
    <row r="9" spans="1:15" ht="15.75">
      <c r="A9" s="51" t="str">
        <f t="shared" si="0"/>
        <v>16114002561</v>
      </c>
      <c r="B9" s="67" t="s">
        <v>46</v>
      </c>
      <c r="C9" s="55" t="s">
        <v>107</v>
      </c>
      <c r="D9" s="68">
        <v>6114002561</v>
      </c>
      <c r="E9" s="68"/>
      <c r="F9" s="57">
        <v>2024625.1</v>
      </c>
      <c r="G9" s="57">
        <v>2333500.2000000002</v>
      </c>
      <c r="H9" s="57">
        <v>2685977.1</v>
      </c>
      <c r="I9" s="69">
        <v>0</v>
      </c>
      <c r="J9" s="69">
        <v>0</v>
      </c>
      <c r="K9" s="69">
        <v>0</v>
      </c>
    </row>
    <row r="10" spans="1:15" ht="15.75">
      <c r="A10" s="51" t="str">
        <f t="shared" si="0"/>
        <v>16114002581</v>
      </c>
      <c r="B10" s="60" t="s">
        <v>47</v>
      </c>
      <c r="C10" s="55" t="s">
        <v>107</v>
      </c>
      <c r="D10" s="55">
        <v>6114002581</v>
      </c>
      <c r="E10" s="55"/>
      <c r="F10" s="57">
        <v>18708916.600000001</v>
      </c>
      <c r="G10" s="57">
        <v>23071304.199999999</v>
      </c>
      <c r="H10" s="57">
        <v>26069581.399999999</v>
      </c>
      <c r="I10" s="58">
        <v>0</v>
      </c>
      <c r="J10" s="58">
        <v>0</v>
      </c>
      <c r="K10" s="58">
        <v>0</v>
      </c>
    </row>
    <row r="11" spans="1:15" ht="15.75">
      <c r="A11" s="51" t="str">
        <f t="shared" si="0"/>
        <v>16114002601</v>
      </c>
      <c r="B11" s="60" t="s">
        <v>48</v>
      </c>
      <c r="C11" s="55" t="s">
        <v>107</v>
      </c>
      <c r="D11" s="55">
        <v>6114002601</v>
      </c>
      <c r="E11" s="55"/>
      <c r="F11" s="57">
        <v>38444177.200000003</v>
      </c>
      <c r="G11" s="57">
        <v>46103967.399999999</v>
      </c>
      <c r="H11" s="57">
        <v>51870901.399999999</v>
      </c>
      <c r="I11" s="58">
        <v>0</v>
      </c>
      <c r="J11" s="58">
        <v>0</v>
      </c>
      <c r="K11" s="58">
        <v>0</v>
      </c>
    </row>
    <row r="12" spans="1:15" ht="15.75">
      <c r="A12" s="51" t="str">
        <f t="shared" si="0"/>
        <v>16114002621</v>
      </c>
      <c r="B12" s="70" t="s">
        <v>49</v>
      </c>
      <c r="C12" s="55" t="s">
        <v>107</v>
      </c>
      <c r="D12" s="71">
        <v>6114002621</v>
      </c>
      <c r="E12" s="71"/>
      <c r="F12" s="57">
        <v>11150935.9</v>
      </c>
      <c r="G12" s="57">
        <v>13346424.300000001</v>
      </c>
      <c r="H12" s="57">
        <v>15151286</v>
      </c>
      <c r="I12" s="72">
        <v>0</v>
      </c>
      <c r="J12" s="72">
        <v>0</v>
      </c>
      <c r="K12" s="72">
        <v>0</v>
      </c>
    </row>
    <row r="13" spans="1:15" ht="15.75">
      <c r="A13" s="51" t="str">
        <f t="shared" si="0"/>
        <v>16114002641</v>
      </c>
      <c r="B13" s="73" t="s">
        <v>50</v>
      </c>
      <c r="C13" s="55" t="s">
        <v>107</v>
      </c>
      <c r="D13" s="74">
        <v>6114002641</v>
      </c>
      <c r="E13" s="74"/>
      <c r="F13" s="57">
        <v>48543149.700000003</v>
      </c>
      <c r="G13" s="57">
        <v>58297249.200000003</v>
      </c>
      <c r="H13" s="57">
        <v>66944430.399999999</v>
      </c>
      <c r="I13" s="75">
        <v>0</v>
      </c>
      <c r="J13" s="75">
        <v>0</v>
      </c>
      <c r="K13" s="75">
        <v>0</v>
      </c>
    </row>
    <row r="14" spans="1:15" ht="15.75">
      <c r="A14" s="51" t="str">
        <f t="shared" si="0"/>
        <v>16114002661</v>
      </c>
      <c r="B14" s="64" t="s">
        <v>51</v>
      </c>
      <c r="C14" s="55" t="s">
        <v>107</v>
      </c>
      <c r="D14" s="65">
        <v>6114002661</v>
      </c>
      <c r="E14" s="65"/>
      <c r="F14" s="57">
        <v>39074887.600000001</v>
      </c>
      <c r="G14" s="57">
        <v>46637696.5</v>
      </c>
      <c r="H14" s="57">
        <v>53116378.700000003</v>
      </c>
      <c r="I14" s="66">
        <v>0</v>
      </c>
      <c r="J14" s="66">
        <v>0</v>
      </c>
      <c r="K14" s="66">
        <v>0</v>
      </c>
    </row>
    <row r="15" spans="1:15" ht="15.75">
      <c r="A15" s="51" t="str">
        <f t="shared" si="0"/>
        <v>16114001581</v>
      </c>
      <c r="B15" s="60" t="s">
        <v>52</v>
      </c>
      <c r="C15" s="55" t="s">
        <v>107</v>
      </c>
      <c r="D15" s="55">
        <v>6114001581</v>
      </c>
      <c r="E15" s="55"/>
      <c r="F15" s="57">
        <v>8830581</v>
      </c>
      <c r="G15" s="57">
        <v>10660345</v>
      </c>
      <c r="H15" s="57">
        <v>12161936.9</v>
      </c>
      <c r="I15" s="58">
        <v>0</v>
      </c>
      <c r="J15" s="58">
        <v>0</v>
      </c>
      <c r="K15" s="58">
        <v>0</v>
      </c>
    </row>
    <row r="16" spans="1:15" ht="15.75">
      <c r="A16" s="51" t="str">
        <f t="shared" si="0"/>
        <v>16114001601</v>
      </c>
      <c r="B16" s="73" t="s">
        <v>109</v>
      </c>
      <c r="C16" s="55" t="s">
        <v>107</v>
      </c>
      <c r="D16" s="74">
        <v>6114001601</v>
      </c>
      <c r="E16" s="74"/>
      <c r="F16" s="57">
        <v>55731741.200000003</v>
      </c>
      <c r="G16" s="57">
        <v>67724420.5</v>
      </c>
      <c r="H16" s="57">
        <v>74706902.200000003</v>
      </c>
      <c r="I16" s="75">
        <v>0</v>
      </c>
      <c r="J16" s="75">
        <v>0</v>
      </c>
      <c r="K16" s="75">
        <v>0</v>
      </c>
    </row>
    <row r="17" spans="1:11" ht="15.75">
      <c r="A17" s="51" t="str">
        <f t="shared" si="0"/>
        <v>16114001621</v>
      </c>
      <c r="B17" s="61" t="s">
        <v>110</v>
      </c>
      <c r="C17" s="55" t="s">
        <v>107</v>
      </c>
      <c r="D17" s="62">
        <v>6114001621</v>
      </c>
      <c r="E17" s="62"/>
      <c r="F17" s="57">
        <v>2624489.2999999998</v>
      </c>
      <c r="G17" s="57">
        <v>2884800.6</v>
      </c>
      <c r="H17" s="57">
        <v>3271980.6</v>
      </c>
      <c r="I17" s="63">
        <v>0</v>
      </c>
      <c r="J17" s="63">
        <v>0</v>
      </c>
      <c r="K17" s="63">
        <v>0</v>
      </c>
    </row>
    <row r="18" spans="1:11" ht="15.75">
      <c r="A18" s="51" t="str">
        <f t="shared" si="0"/>
        <v>16114001641</v>
      </c>
      <c r="B18" s="64" t="s">
        <v>111</v>
      </c>
      <c r="C18" s="55" t="s">
        <v>107</v>
      </c>
      <c r="D18" s="65">
        <v>6114001641</v>
      </c>
      <c r="E18" s="65"/>
      <c r="F18" s="57">
        <v>10122322</v>
      </c>
      <c r="G18" s="57">
        <v>11260036</v>
      </c>
      <c r="H18" s="57">
        <v>12944744.6</v>
      </c>
      <c r="I18" s="66">
        <v>0</v>
      </c>
      <c r="J18" s="66">
        <v>0</v>
      </c>
      <c r="K18" s="66">
        <v>0</v>
      </c>
    </row>
    <row r="19" spans="1:11" ht="15.75">
      <c r="A19" s="51" t="str">
        <f t="shared" si="0"/>
        <v>16114001661</v>
      </c>
      <c r="B19" s="60" t="s">
        <v>56</v>
      </c>
      <c r="C19" s="55" t="s">
        <v>107</v>
      </c>
      <c r="D19" s="55">
        <v>6114001661</v>
      </c>
      <c r="E19" s="55"/>
      <c r="F19" s="57">
        <v>1013007.1</v>
      </c>
      <c r="G19" s="57">
        <v>1110172.1000000001</v>
      </c>
      <c r="H19" s="57">
        <v>1229656.6000000001</v>
      </c>
      <c r="I19" s="58">
        <v>0</v>
      </c>
      <c r="J19" s="58">
        <v>0</v>
      </c>
      <c r="K19" s="58">
        <v>0</v>
      </c>
    </row>
    <row r="20" spans="1:11" ht="15.75">
      <c r="A20" s="51" t="str">
        <f t="shared" si="0"/>
        <v>16114001681</v>
      </c>
      <c r="B20" s="60" t="s">
        <v>112</v>
      </c>
      <c r="C20" s="55" t="s">
        <v>107</v>
      </c>
      <c r="D20" s="55">
        <v>6114001681</v>
      </c>
      <c r="E20" s="55"/>
      <c r="F20" s="57">
        <v>1059869</v>
      </c>
      <c r="G20" s="57">
        <v>1149445.3999999999</v>
      </c>
      <c r="H20" s="57">
        <v>1282923.3999999999</v>
      </c>
      <c r="I20" s="58">
        <v>0</v>
      </c>
      <c r="J20" s="58">
        <v>0</v>
      </c>
      <c r="K20" s="58">
        <v>0</v>
      </c>
    </row>
    <row r="21" spans="1:11" ht="15.75">
      <c r="A21" s="51" t="str">
        <f t="shared" si="0"/>
        <v>16114001701</v>
      </c>
      <c r="B21" s="67" t="s">
        <v>113</v>
      </c>
      <c r="C21" s="55" t="s">
        <v>107</v>
      </c>
      <c r="D21" s="68">
        <v>6114001701</v>
      </c>
      <c r="E21" s="68"/>
      <c r="F21" s="57">
        <v>2445045.5</v>
      </c>
      <c r="G21" s="57">
        <v>2895721.1</v>
      </c>
      <c r="H21" s="57">
        <v>3233153.7</v>
      </c>
      <c r="I21" s="69">
        <v>0</v>
      </c>
      <c r="J21" s="69">
        <v>0</v>
      </c>
      <c r="K21" s="69">
        <v>0</v>
      </c>
    </row>
    <row r="22" spans="1:11" ht="15.75">
      <c r="A22" s="51" t="str">
        <f t="shared" si="0"/>
        <v>16114001741</v>
      </c>
      <c r="B22" s="60" t="s">
        <v>114</v>
      </c>
      <c r="C22" s="55" t="s">
        <v>107</v>
      </c>
      <c r="D22" s="55">
        <v>6114001741</v>
      </c>
      <c r="E22" s="55"/>
      <c r="F22" s="57">
        <v>2092060.4</v>
      </c>
      <c r="G22" s="57">
        <v>2397804.2999999998</v>
      </c>
      <c r="H22" s="57">
        <v>2705073</v>
      </c>
      <c r="I22" s="58">
        <v>0</v>
      </c>
      <c r="J22" s="58">
        <v>0</v>
      </c>
      <c r="K22" s="58">
        <v>0</v>
      </c>
    </row>
    <row r="23" spans="1:11" ht="15.75">
      <c r="A23" s="51" t="str">
        <f t="shared" si="0"/>
        <v>16114001761</v>
      </c>
      <c r="B23" s="60" t="s">
        <v>115</v>
      </c>
      <c r="C23" s="55" t="s">
        <v>107</v>
      </c>
      <c r="D23" s="55">
        <v>6114001761</v>
      </c>
      <c r="E23" s="55"/>
      <c r="F23" s="57">
        <v>1378120.5</v>
      </c>
      <c r="G23" s="57">
        <v>1530169.7</v>
      </c>
      <c r="H23" s="57">
        <v>1725513.9</v>
      </c>
      <c r="I23" s="58">
        <v>0</v>
      </c>
      <c r="J23" s="58">
        <v>0</v>
      </c>
      <c r="K23" s="58">
        <v>0</v>
      </c>
    </row>
    <row r="24" spans="1:11" ht="15.75">
      <c r="A24" s="51" t="str">
        <f t="shared" si="0"/>
        <v>16114001781</v>
      </c>
      <c r="B24" s="60" t="s">
        <v>116</v>
      </c>
      <c r="C24" s="55" t="s">
        <v>107</v>
      </c>
      <c r="D24" s="55">
        <v>6114001781</v>
      </c>
      <c r="E24" s="55"/>
      <c r="F24" s="57">
        <v>3835603.5</v>
      </c>
      <c r="G24" s="57">
        <v>4470355.2</v>
      </c>
      <c r="H24" s="57">
        <v>5003826.2</v>
      </c>
      <c r="I24" s="58">
        <v>0</v>
      </c>
      <c r="J24" s="58">
        <v>0</v>
      </c>
      <c r="K24" s="58">
        <v>0</v>
      </c>
    </row>
    <row r="25" spans="1:11" ht="15.75">
      <c r="A25" s="51" t="str">
        <f t="shared" si="0"/>
        <v>16114001801</v>
      </c>
      <c r="B25" s="64" t="s">
        <v>117</v>
      </c>
      <c r="C25" s="55" t="s">
        <v>107</v>
      </c>
      <c r="D25" s="65">
        <v>6114001801</v>
      </c>
      <c r="E25" s="65"/>
      <c r="F25" s="57">
        <v>1198861.5</v>
      </c>
      <c r="G25" s="57">
        <v>1296069.6000000001</v>
      </c>
      <c r="H25" s="57">
        <v>1453874.8</v>
      </c>
      <c r="I25" s="66">
        <v>0</v>
      </c>
      <c r="J25" s="66">
        <v>0</v>
      </c>
      <c r="K25" s="66">
        <v>0</v>
      </c>
    </row>
    <row r="26" spans="1:11" ht="15.75">
      <c r="A26" s="51" t="str">
        <f t="shared" si="0"/>
        <v>16114001821</v>
      </c>
      <c r="B26" s="64" t="s">
        <v>118</v>
      </c>
      <c r="C26" s="55" t="s">
        <v>107</v>
      </c>
      <c r="D26" s="65">
        <v>6114001821</v>
      </c>
      <c r="E26" s="65"/>
      <c r="F26" s="57">
        <v>8410198.6999999993</v>
      </c>
      <c r="G26" s="57">
        <v>9402826.4000000004</v>
      </c>
      <c r="H26" s="57">
        <v>10561447.199999999</v>
      </c>
      <c r="I26" s="66">
        <v>0</v>
      </c>
      <c r="J26" s="66">
        <v>0</v>
      </c>
      <c r="K26" s="66">
        <v>0</v>
      </c>
    </row>
    <row r="27" spans="1:11" ht="15.75">
      <c r="A27" s="51" t="str">
        <f t="shared" si="0"/>
        <v>16114001841</v>
      </c>
      <c r="B27" s="73" t="s">
        <v>119</v>
      </c>
      <c r="C27" s="55" t="s">
        <v>107</v>
      </c>
      <c r="D27" s="74">
        <v>6114001841</v>
      </c>
      <c r="E27" s="74"/>
      <c r="F27" s="57">
        <v>3250702.6</v>
      </c>
      <c r="G27" s="57">
        <v>3949418.3</v>
      </c>
      <c r="H27" s="57">
        <v>4437095.4000000004</v>
      </c>
      <c r="I27" s="75">
        <v>0</v>
      </c>
      <c r="J27" s="75">
        <v>0</v>
      </c>
      <c r="K27" s="75">
        <v>0</v>
      </c>
    </row>
    <row r="28" spans="1:11" ht="15.75">
      <c r="A28" s="51" t="str">
        <f t="shared" si="0"/>
        <v>16114001861</v>
      </c>
      <c r="B28" s="76" t="s">
        <v>120</v>
      </c>
      <c r="C28" s="55" t="s">
        <v>107</v>
      </c>
      <c r="D28" s="77">
        <v>6114001861</v>
      </c>
      <c r="E28" s="77"/>
      <c r="F28" s="57">
        <v>3178347.2</v>
      </c>
      <c r="G28" s="57">
        <v>3766189.6</v>
      </c>
      <c r="H28" s="57">
        <v>4249896.5</v>
      </c>
      <c r="I28" s="78">
        <v>0</v>
      </c>
      <c r="J28" s="78">
        <v>0</v>
      </c>
      <c r="K28" s="78">
        <v>0</v>
      </c>
    </row>
    <row r="29" spans="1:11" ht="15.75">
      <c r="A29" s="51" t="str">
        <f t="shared" si="0"/>
        <v>16114001881</v>
      </c>
      <c r="B29" s="79" t="s">
        <v>121</v>
      </c>
      <c r="C29" s="55" t="s">
        <v>107</v>
      </c>
      <c r="D29" s="80">
        <v>6114001881</v>
      </c>
      <c r="E29" s="80"/>
      <c r="F29" s="57">
        <v>4614443.4000000004</v>
      </c>
      <c r="G29" s="57">
        <v>5310168.7</v>
      </c>
      <c r="H29" s="57">
        <v>6068995.5</v>
      </c>
      <c r="I29" s="81">
        <v>0</v>
      </c>
      <c r="J29" s="81">
        <v>0</v>
      </c>
      <c r="K29" s="81">
        <v>0</v>
      </c>
    </row>
    <row r="30" spans="1:11" ht="15.75">
      <c r="A30" s="51" t="str">
        <f t="shared" si="0"/>
        <v>16114001901</v>
      </c>
      <c r="B30" s="60" t="s">
        <v>122</v>
      </c>
      <c r="C30" s="55" t="s">
        <v>107</v>
      </c>
      <c r="D30" s="55">
        <v>6114001901</v>
      </c>
      <c r="E30" s="55"/>
      <c r="F30" s="57">
        <v>1566150.6</v>
      </c>
      <c r="G30" s="57">
        <v>1766738.2</v>
      </c>
      <c r="H30" s="57">
        <v>1951087.9</v>
      </c>
      <c r="I30" s="58">
        <v>0</v>
      </c>
      <c r="J30" s="58">
        <v>0</v>
      </c>
      <c r="K30" s="58">
        <v>0</v>
      </c>
    </row>
    <row r="31" spans="1:11" ht="15.75">
      <c r="A31" s="51" t="str">
        <f t="shared" si="0"/>
        <v>16114001921</v>
      </c>
      <c r="B31" s="60" t="s">
        <v>123</v>
      </c>
      <c r="C31" s="55" t="s">
        <v>107</v>
      </c>
      <c r="D31" s="55">
        <v>6114001921</v>
      </c>
      <c r="E31" s="55"/>
      <c r="F31" s="57">
        <v>2724989.8</v>
      </c>
      <c r="G31" s="57">
        <v>3198867.1</v>
      </c>
      <c r="H31" s="57">
        <v>3605359.1</v>
      </c>
      <c r="I31" s="58">
        <v>0</v>
      </c>
      <c r="J31" s="58">
        <v>0</v>
      </c>
      <c r="K31" s="58">
        <v>0</v>
      </c>
    </row>
    <row r="32" spans="1:11" ht="15.75">
      <c r="A32" s="51" t="str">
        <f t="shared" si="0"/>
        <v>16114001941</v>
      </c>
      <c r="B32" s="79" t="s">
        <v>124</v>
      </c>
      <c r="C32" s="55" t="s">
        <v>107</v>
      </c>
      <c r="D32" s="80">
        <v>6114001941</v>
      </c>
      <c r="E32" s="80"/>
      <c r="F32" s="57">
        <v>10585176.9</v>
      </c>
      <c r="G32" s="57">
        <v>13368293.199999999</v>
      </c>
      <c r="H32" s="57">
        <v>15384156.6</v>
      </c>
      <c r="I32" s="81">
        <v>0</v>
      </c>
      <c r="J32" s="81">
        <v>0</v>
      </c>
      <c r="K32" s="81">
        <v>0</v>
      </c>
    </row>
    <row r="33" spans="1:11" ht="15.75">
      <c r="A33" s="51" t="str">
        <f t="shared" si="0"/>
        <v>16114001961</v>
      </c>
      <c r="B33" s="60" t="s">
        <v>125</v>
      </c>
      <c r="C33" s="55" t="s">
        <v>107</v>
      </c>
      <c r="D33" s="55">
        <v>6114001961</v>
      </c>
      <c r="E33" s="55"/>
      <c r="F33" s="57">
        <v>667145.19999999995</v>
      </c>
      <c r="G33" s="57">
        <v>815757.7</v>
      </c>
      <c r="H33" s="57">
        <v>920491</v>
      </c>
      <c r="I33" s="58">
        <v>0</v>
      </c>
      <c r="J33" s="58">
        <v>0</v>
      </c>
      <c r="K33" s="58">
        <v>0</v>
      </c>
    </row>
    <row r="34" spans="1:11" ht="15.75">
      <c r="A34" s="51" t="str">
        <f t="shared" ref="A34:A57" si="1">CONCATENATE(C34,D34)</f>
        <v>16114001981</v>
      </c>
      <c r="B34" s="70" t="s">
        <v>126</v>
      </c>
      <c r="C34" s="55" t="s">
        <v>107</v>
      </c>
      <c r="D34" s="71">
        <v>6114001981</v>
      </c>
      <c r="E34" s="71"/>
      <c r="F34" s="57">
        <v>2659616.5</v>
      </c>
      <c r="G34" s="57">
        <v>2914473.3</v>
      </c>
      <c r="H34" s="57">
        <v>3261404</v>
      </c>
      <c r="I34" s="72">
        <v>0</v>
      </c>
      <c r="J34" s="72">
        <v>0</v>
      </c>
      <c r="K34" s="72">
        <v>0</v>
      </c>
    </row>
    <row r="35" spans="1:11" ht="15.75">
      <c r="A35" s="51" t="str">
        <f t="shared" si="1"/>
        <v>16114002001</v>
      </c>
      <c r="B35" s="64" t="s">
        <v>127</v>
      </c>
      <c r="C35" s="55" t="s">
        <v>107</v>
      </c>
      <c r="D35" s="65">
        <v>6114002001</v>
      </c>
      <c r="E35" s="65"/>
      <c r="F35" s="57">
        <v>3230699.8</v>
      </c>
      <c r="G35" s="57">
        <v>3609824.8</v>
      </c>
      <c r="H35" s="57">
        <v>4093211.4</v>
      </c>
      <c r="I35" s="66">
        <v>0</v>
      </c>
      <c r="J35" s="66">
        <v>0</v>
      </c>
      <c r="K35" s="66">
        <v>0</v>
      </c>
    </row>
    <row r="36" spans="1:11" ht="15.75">
      <c r="A36" s="51" t="str">
        <f t="shared" si="1"/>
        <v>16114002021</v>
      </c>
      <c r="B36" s="61" t="s">
        <v>128</v>
      </c>
      <c r="C36" s="55" t="s">
        <v>107</v>
      </c>
      <c r="D36" s="62">
        <v>6114002021</v>
      </c>
      <c r="E36" s="62"/>
      <c r="F36" s="57">
        <v>10538628.699999999</v>
      </c>
      <c r="G36" s="57">
        <v>11998467.9</v>
      </c>
      <c r="H36" s="57">
        <v>13581713.699999999</v>
      </c>
      <c r="I36" s="63">
        <v>0</v>
      </c>
      <c r="J36" s="63">
        <v>0</v>
      </c>
      <c r="K36" s="63">
        <v>0</v>
      </c>
    </row>
    <row r="37" spans="1:11" ht="15.75">
      <c r="A37" s="51" t="str">
        <f t="shared" si="1"/>
        <v>16114002041</v>
      </c>
      <c r="B37" s="76" t="s">
        <v>129</v>
      </c>
      <c r="C37" s="55" t="s">
        <v>107</v>
      </c>
      <c r="D37" s="77">
        <v>6114002041</v>
      </c>
      <c r="E37" s="77"/>
      <c r="F37" s="57">
        <v>932219.5</v>
      </c>
      <c r="G37" s="57">
        <v>1011023.3</v>
      </c>
      <c r="H37" s="57">
        <v>1096105</v>
      </c>
      <c r="I37" s="78">
        <v>0</v>
      </c>
      <c r="J37" s="78">
        <v>0</v>
      </c>
      <c r="K37" s="78">
        <v>0</v>
      </c>
    </row>
    <row r="38" spans="1:11" ht="15.75">
      <c r="A38" s="51" t="str">
        <f t="shared" si="1"/>
        <v>16114002061</v>
      </c>
      <c r="B38" s="82" t="s">
        <v>130</v>
      </c>
      <c r="C38" s="55" t="s">
        <v>107</v>
      </c>
      <c r="D38" s="83">
        <v>6114002061</v>
      </c>
      <c r="E38" s="83"/>
      <c r="F38" s="57">
        <v>4489672.0999999996</v>
      </c>
      <c r="G38" s="57">
        <v>5153070.0999999996</v>
      </c>
      <c r="H38" s="57">
        <v>5786455</v>
      </c>
      <c r="I38" s="84">
        <v>0</v>
      </c>
      <c r="J38" s="84">
        <v>0</v>
      </c>
      <c r="K38" s="84">
        <v>0</v>
      </c>
    </row>
    <row r="39" spans="1:11" ht="15.75">
      <c r="A39" s="51" t="str">
        <f t="shared" si="1"/>
        <v>16114002081</v>
      </c>
      <c r="B39" s="85" t="s">
        <v>131</v>
      </c>
      <c r="C39" s="55" t="s">
        <v>107</v>
      </c>
      <c r="D39" s="86">
        <v>6114002081</v>
      </c>
      <c r="E39" s="86"/>
      <c r="F39" s="57">
        <v>6620591.0999999996</v>
      </c>
      <c r="G39" s="57">
        <v>7798833.4000000004</v>
      </c>
      <c r="H39" s="57">
        <v>8916677.5</v>
      </c>
      <c r="I39" s="87">
        <v>0</v>
      </c>
      <c r="J39" s="87">
        <v>0</v>
      </c>
      <c r="K39" s="87">
        <v>0</v>
      </c>
    </row>
    <row r="40" spans="1:11" ht="15.75">
      <c r="A40" s="51" t="str">
        <f t="shared" si="1"/>
        <v>16114002101</v>
      </c>
      <c r="B40" s="76" t="s">
        <v>132</v>
      </c>
      <c r="C40" s="55" t="s">
        <v>107</v>
      </c>
      <c r="D40" s="77">
        <v>6114002101</v>
      </c>
      <c r="E40" s="77"/>
      <c r="F40" s="57">
        <v>6430272.4000000004</v>
      </c>
      <c r="G40" s="57">
        <v>7102087.2000000002</v>
      </c>
      <c r="H40" s="57">
        <v>8112215.4000000004</v>
      </c>
      <c r="I40" s="78">
        <v>0</v>
      </c>
      <c r="J40" s="78">
        <v>0</v>
      </c>
      <c r="K40" s="78">
        <v>0</v>
      </c>
    </row>
    <row r="41" spans="1:11" ht="15.75">
      <c r="A41" s="51" t="str">
        <f t="shared" si="1"/>
        <v>16114002121</v>
      </c>
      <c r="B41" s="60" t="s">
        <v>133</v>
      </c>
      <c r="C41" s="55" t="s">
        <v>107</v>
      </c>
      <c r="D41" s="55">
        <v>6114002121</v>
      </c>
      <c r="E41" s="55"/>
      <c r="F41" s="57">
        <v>1189726</v>
      </c>
      <c r="G41" s="57">
        <v>1335727.2</v>
      </c>
      <c r="H41" s="57">
        <v>1462889.3</v>
      </c>
      <c r="I41" s="58">
        <v>0</v>
      </c>
      <c r="J41" s="58">
        <v>0</v>
      </c>
      <c r="K41" s="58">
        <v>0</v>
      </c>
    </row>
    <row r="42" spans="1:11" ht="15.75">
      <c r="A42" s="51" t="str">
        <f t="shared" si="1"/>
        <v>16114002141</v>
      </c>
      <c r="B42" s="64" t="s">
        <v>134</v>
      </c>
      <c r="C42" s="55" t="s">
        <v>107</v>
      </c>
      <c r="D42" s="65">
        <v>6114002141</v>
      </c>
      <c r="E42" s="65"/>
      <c r="F42" s="57">
        <v>6838200.0999999996</v>
      </c>
      <c r="G42" s="57">
        <v>8132808.9000000004</v>
      </c>
      <c r="H42" s="57">
        <v>9213325.4000000004</v>
      </c>
      <c r="I42" s="66">
        <v>0</v>
      </c>
      <c r="J42" s="66">
        <v>0</v>
      </c>
      <c r="K42" s="66">
        <v>0</v>
      </c>
    </row>
    <row r="43" spans="1:11" ht="15.75">
      <c r="A43" s="51" t="str">
        <f t="shared" si="1"/>
        <v>16114002161</v>
      </c>
      <c r="B43" s="73" t="s">
        <v>135</v>
      </c>
      <c r="C43" s="55" t="s">
        <v>107</v>
      </c>
      <c r="D43" s="74">
        <v>6114002161</v>
      </c>
      <c r="E43" s="74"/>
      <c r="F43" s="57">
        <v>5983952.4000000004</v>
      </c>
      <c r="G43" s="57">
        <v>6644838</v>
      </c>
      <c r="H43" s="57">
        <v>7491984.4000000004</v>
      </c>
      <c r="I43" s="75">
        <v>0</v>
      </c>
      <c r="J43" s="75">
        <v>0</v>
      </c>
      <c r="K43" s="75">
        <v>0</v>
      </c>
    </row>
    <row r="44" spans="1:11" ht="15.75">
      <c r="A44" s="51" t="str">
        <f t="shared" si="1"/>
        <v>16114002181</v>
      </c>
      <c r="B44" s="76" t="s">
        <v>136</v>
      </c>
      <c r="C44" s="55" t="s">
        <v>107</v>
      </c>
      <c r="D44" s="77">
        <v>6114002181</v>
      </c>
      <c r="E44" s="77"/>
      <c r="F44" s="57">
        <v>2558922.2000000002</v>
      </c>
      <c r="G44" s="57">
        <v>2938979.6</v>
      </c>
      <c r="H44" s="57">
        <v>3298524</v>
      </c>
      <c r="I44" s="78">
        <v>0</v>
      </c>
      <c r="J44" s="78">
        <v>0</v>
      </c>
      <c r="K44" s="78">
        <v>0</v>
      </c>
    </row>
    <row r="45" spans="1:11" ht="15.75">
      <c r="A45" s="51" t="str">
        <f t="shared" si="1"/>
        <v>16114002201</v>
      </c>
      <c r="B45" s="88" t="s">
        <v>137</v>
      </c>
      <c r="C45" s="55" t="s">
        <v>107</v>
      </c>
      <c r="D45" s="89">
        <v>6114002201</v>
      </c>
      <c r="E45" s="89"/>
      <c r="F45" s="57">
        <v>3540868.6</v>
      </c>
      <c r="G45" s="57">
        <v>4159006.5</v>
      </c>
      <c r="H45" s="57">
        <v>4669136.3</v>
      </c>
      <c r="I45" s="90">
        <v>0</v>
      </c>
      <c r="J45" s="90">
        <v>0</v>
      </c>
      <c r="K45" s="90">
        <v>0</v>
      </c>
    </row>
    <row r="46" spans="1:11" ht="15.75">
      <c r="A46" s="51" t="str">
        <f t="shared" si="1"/>
        <v>16114002221</v>
      </c>
      <c r="B46" s="60" t="s">
        <v>138</v>
      </c>
      <c r="C46" s="55" t="s">
        <v>107</v>
      </c>
      <c r="D46" s="55">
        <v>6114002221</v>
      </c>
      <c r="E46" s="55"/>
      <c r="F46" s="57">
        <v>1291374.1000000001</v>
      </c>
      <c r="G46" s="57">
        <v>1422103.2</v>
      </c>
      <c r="H46" s="57">
        <v>1585219</v>
      </c>
      <c r="I46" s="58">
        <v>0</v>
      </c>
      <c r="J46" s="58">
        <v>0</v>
      </c>
      <c r="K46" s="58">
        <v>0</v>
      </c>
    </row>
    <row r="47" spans="1:11" ht="15.75">
      <c r="A47" s="51" t="str">
        <f t="shared" si="1"/>
        <v>16114002241</v>
      </c>
      <c r="B47" s="91" t="s">
        <v>139</v>
      </c>
      <c r="C47" s="55" t="s">
        <v>107</v>
      </c>
      <c r="D47" s="92">
        <v>6114002241</v>
      </c>
      <c r="E47" s="92"/>
      <c r="F47" s="57">
        <v>1579350.1</v>
      </c>
      <c r="G47" s="57">
        <v>1744426.4</v>
      </c>
      <c r="H47" s="57">
        <v>2002520.1</v>
      </c>
      <c r="I47" s="93">
        <v>0</v>
      </c>
      <c r="J47" s="93">
        <v>0</v>
      </c>
      <c r="K47" s="93">
        <v>0</v>
      </c>
    </row>
    <row r="48" spans="1:11" ht="15.75">
      <c r="A48" s="51" t="str">
        <f t="shared" si="1"/>
        <v>16114002261</v>
      </c>
      <c r="B48" s="70" t="s">
        <v>140</v>
      </c>
      <c r="C48" s="55" t="s">
        <v>107</v>
      </c>
      <c r="D48" s="71">
        <v>6114002261</v>
      </c>
      <c r="E48" s="71"/>
      <c r="F48" s="57">
        <v>13886133.9</v>
      </c>
      <c r="G48" s="57">
        <v>15857216.5</v>
      </c>
      <c r="H48" s="57">
        <v>17592472.199999999</v>
      </c>
      <c r="I48" s="72">
        <v>0</v>
      </c>
      <c r="J48" s="72">
        <v>0</v>
      </c>
      <c r="K48" s="72">
        <v>0</v>
      </c>
    </row>
    <row r="49" spans="1:11" ht="15.75">
      <c r="A49" s="51" t="str">
        <f t="shared" si="1"/>
        <v>16114002281</v>
      </c>
      <c r="B49" s="94" t="s">
        <v>141</v>
      </c>
      <c r="C49" s="55" t="s">
        <v>107</v>
      </c>
      <c r="D49" s="95">
        <v>6114002281</v>
      </c>
      <c r="E49" s="95"/>
      <c r="F49" s="57">
        <v>4978058.2</v>
      </c>
      <c r="G49" s="57">
        <v>6049108</v>
      </c>
      <c r="H49" s="57">
        <v>6726743.4000000004</v>
      </c>
      <c r="I49" s="96">
        <v>0</v>
      </c>
      <c r="J49" s="96">
        <v>0</v>
      </c>
      <c r="K49" s="96">
        <v>0</v>
      </c>
    </row>
    <row r="50" spans="1:11" ht="15.75">
      <c r="A50" s="51" t="str">
        <f t="shared" si="1"/>
        <v>16114002301</v>
      </c>
      <c r="B50" s="85" t="s">
        <v>142</v>
      </c>
      <c r="C50" s="55" t="s">
        <v>107</v>
      </c>
      <c r="D50" s="86">
        <v>6114002301</v>
      </c>
      <c r="E50" s="86"/>
      <c r="F50" s="57">
        <v>334384</v>
      </c>
      <c r="G50" s="57">
        <v>366834.8</v>
      </c>
      <c r="H50" s="57">
        <v>406052.5</v>
      </c>
      <c r="I50" s="87">
        <v>0</v>
      </c>
      <c r="J50" s="87">
        <v>0</v>
      </c>
      <c r="K50" s="87">
        <v>0</v>
      </c>
    </row>
    <row r="51" spans="1:11" ht="15.75">
      <c r="A51" s="51" t="str">
        <f t="shared" si="1"/>
        <v>16114002321</v>
      </c>
      <c r="B51" s="97" t="s">
        <v>143</v>
      </c>
      <c r="C51" s="55" t="s">
        <v>107</v>
      </c>
      <c r="D51" s="98">
        <v>6114002321</v>
      </c>
      <c r="E51" s="98"/>
      <c r="F51" s="57">
        <v>2462811.1</v>
      </c>
      <c r="G51" s="57">
        <v>2811628</v>
      </c>
      <c r="H51" s="57">
        <v>3155508.6</v>
      </c>
      <c r="I51" s="99">
        <v>0</v>
      </c>
      <c r="J51" s="99">
        <v>0</v>
      </c>
      <c r="K51" s="99">
        <v>0</v>
      </c>
    </row>
    <row r="52" spans="1:11" ht="15.75">
      <c r="A52" s="51" t="str">
        <f t="shared" si="1"/>
        <v>16114002341</v>
      </c>
      <c r="B52" s="60" t="s">
        <v>144</v>
      </c>
      <c r="C52" s="55" t="s">
        <v>107</v>
      </c>
      <c r="D52" s="55">
        <v>6114002341</v>
      </c>
      <c r="E52" s="55"/>
      <c r="F52" s="57">
        <v>2853383.5</v>
      </c>
      <c r="G52" s="57">
        <v>3273043.6</v>
      </c>
      <c r="H52" s="57">
        <v>3669040.5</v>
      </c>
      <c r="I52" s="58">
        <v>0</v>
      </c>
      <c r="J52" s="58">
        <v>0</v>
      </c>
      <c r="K52" s="58">
        <v>0</v>
      </c>
    </row>
    <row r="53" spans="1:11" ht="15.75">
      <c r="A53" s="51" t="str">
        <f t="shared" si="1"/>
        <v>16114002361</v>
      </c>
      <c r="B53" s="85" t="s">
        <v>145</v>
      </c>
      <c r="C53" s="55" t="s">
        <v>107</v>
      </c>
      <c r="D53" s="86">
        <v>6114002361</v>
      </c>
      <c r="E53" s="86"/>
      <c r="F53" s="57">
        <v>2546099.2999999998</v>
      </c>
      <c r="G53" s="57">
        <v>3062126.8</v>
      </c>
      <c r="H53" s="57">
        <v>3404780</v>
      </c>
      <c r="I53" s="87">
        <v>0</v>
      </c>
      <c r="J53" s="87">
        <v>0</v>
      </c>
      <c r="K53" s="87">
        <v>0</v>
      </c>
    </row>
    <row r="54" spans="1:11" ht="15.75">
      <c r="A54" s="51" t="str">
        <f t="shared" si="1"/>
        <v>16114002381</v>
      </c>
      <c r="B54" s="94" t="s">
        <v>146</v>
      </c>
      <c r="C54" s="55" t="s">
        <v>107</v>
      </c>
      <c r="D54" s="95">
        <v>6114002381</v>
      </c>
      <c r="E54" s="95"/>
      <c r="F54" s="57">
        <v>3069701.2</v>
      </c>
      <c r="G54" s="57">
        <v>3450682.6</v>
      </c>
      <c r="H54" s="57">
        <v>3860660.1</v>
      </c>
      <c r="I54" s="96">
        <v>0</v>
      </c>
      <c r="J54" s="96">
        <v>0</v>
      </c>
      <c r="K54" s="96">
        <v>0</v>
      </c>
    </row>
    <row r="55" spans="1:11" ht="15.75">
      <c r="A55" s="51" t="str">
        <f t="shared" si="1"/>
        <v>16114002401</v>
      </c>
      <c r="B55" s="60" t="s">
        <v>147</v>
      </c>
      <c r="C55" s="55" t="s">
        <v>107</v>
      </c>
      <c r="D55" s="55">
        <v>6114002401</v>
      </c>
      <c r="E55" s="55"/>
      <c r="F55" s="57">
        <v>3024795.6</v>
      </c>
      <c r="G55" s="57">
        <v>3453193.5</v>
      </c>
      <c r="H55" s="57">
        <v>3913276.6</v>
      </c>
      <c r="I55" s="58">
        <v>0</v>
      </c>
      <c r="J55" s="58">
        <v>0</v>
      </c>
      <c r="K55" s="58">
        <v>0</v>
      </c>
    </row>
    <row r="56" spans="1:11" ht="15.75">
      <c r="A56" s="51" t="str">
        <f t="shared" si="1"/>
        <v>16114002421</v>
      </c>
      <c r="B56" s="82" t="s">
        <v>148</v>
      </c>
      <c r="C56" s="55" t="s">
        <v>107</v>
      </c>
      <c r="D56" s="83">
        <v>6114002421</v>
      </c>
      <c r="E56" s="83"/>
      <c r="F56" s="57">
        <v>3691444.3</v>
      </c>
      <c r="G56" s="57">
        <v>4107306.2</v>
      </c>
      <c r="H56" s="57">
        <v>4712852.5999999996</v>
      </c>
      <c r="I56" s="84">
        <v>0</v>
      </c>
      <c r="J56" s="84">
        <v>0</v>
      </c>
      <c r="K56" s="84">
        <v>0</v>
      </c>
    </row>
    <row r="57" spans="1:11" ht="15.75">
      <c r="A57" s="51" t="str">
        <f t="shared" si="1"/>
        <v>16114001721</v>
      </c>
      <c r="B57" s="100" t="s">
        <v>149</v>
      </c>
      <c r="C57" s="55" t="s">
        <v>107</v>
      </c>
      <c r="D57" s="83">
        <v>6114001721</v>
      </c>
      <c r="E57" s="83"/>
      <c r="F57" s="57">
        <v>3044342.6</v>
      </c>
      <c r="G57" s="57">
        <v>3483105.9</v>
      </c>
      <c r="H57" s="57">
        <v>3933945.7</v>
      </c>
      <c r="I57" s="84">
        <v>0</v>
      </c>
      <c r="J57" s="84">
        <v>0</v>
      </c>
      <c r="K57" s="84">
        <v>0</v>
      </c>
    </row>
    <row r="58" spans="1:11">
      <c r="F58" s="101"/>
      <c r="G58" s="101"/>
      <c r="H58" s="101"/>
    </row>
    <row r="59" spans="1:11" ht="30">
      <c r="A59" s="51" t="str">
        <f t="shared" ref="A59:A90" si="2">CONCATENATE(C59,D59)</f>
        <v>260</v>
      </c>
      <c r="B59" s="102" t="s">
        <v>150</v>
      </c>
      <c r="C59" s="55" t="s">
        <v>151</v>
      </c>
      <c r="D59" s="55">
        <v>60</v>
      </c>
      <c r="E59" s="55"/>
      <c r="F59" s="57">
        <v>36625822.5</v>
      </c>
      <c r="G59" s="57">
        <v>40769831.899999999</v>
      </c>
      <c r="H59" s="57">
        <v>51509544.399999999</v>
      </c>
      <c r="I59" s="58">
        <v>0</v>
      </c>
      <c r="J59" s="58">
        <v>0</v>
      </c>
      <c r="K59" s="58">
        <v>0</v>
      </c>
    </row>
    <row r="60" spans="1:11" ht="15.75">
      <c r="A60" s="51" t="str">
        <f t="shared" si="2"/>
        <v>26114002441</v>
      </c>
      <c r="B60" s="59" t="s">
        <v>41</v>
      </c>
      <c r="C60" s="55" t="s">
        <v>151</v>
      </c>
      <c r="D60" s="55">
        <v>6114002441</v>
      </c>
      <c r="E60" s="55"/>
      <c r="F60" s="57">
        <v>21548679.399999999</v>
      </c>
      <c r="G60" s="57">
        <v>24031274.699999999</v>
      </c>
      <c r="H60" s="57">
        <v>30383879.600000001</v>
      </c>
      <c r="I60" s="58">
        <v>0</v>
      </c>
      <c r="J60" s="58">
        <v>0</v>
      </c>
      <c r="K60" s="58">
        <v>0</v>
      </c>
    </row>
    <row r="61" spans="1:11" ht="15.75">
      <c r="A61" s="51" t="str">
        <f t="shared" si="2"/>
        <v>26114002461</v>
      </c>
      <c r="B61" s="60" t="s">
        <v>42</v>
      </c>
      <c r="C61" s="55" t="s">
        <v>151</v>
      </c>
      <c r="D61" s="55">
        <v>6114002461</v>
      </c>
      <c r="E61" s="55"/>
      <c r="F61" s="57">
        <v>352459</v>
      </c>
      <c r="G61" s="57">
        <v>400364.4</v>
      </c>
      <c r="H61" s="57">
        <v>486414.1</v>
      </c>
      <c r="I61" s="58">
        <v>0</v>
      </c>
      <c r="J61" s="58">
        <v>0</v>
      </c>
      <c r="K61" s="58">
        <v>0</v>
      </c>
    </row>
    <row r="62" spans="1:11" ht="15.75">
      <c r="A62" s="51" t="str">
        <f t="shared" si="2"/>
        <v>26114002481</v>
      </c>
      <c r="B62" s="61" t="s">
        <v>43</v>
      </c>
      <c r="C62" s="55" t="s">
        <v>151</v>
      </c>
      <c r="D62" s="62">
        <v>6114002481</v>
      </c>
      <c r="E62" s="62"/>
      <c r="F62" s="57">
        <v>411479.5</v>
      </c>
      <c r="G62" s="57">
        <v>527811</v>
      </c>
      <c r="H62" s="57">
        <v>668013.19999999995</v>
      </c>
      <c r="I62" s="63">
        <v>0</v>
      </c>
      <c r="J62" s="63">
        <v>0</v>
      </c>
      <c r="K62" s="63">
        <v>0</v>
      </c>
    </row>
    <row r="63" spans="1:11" ht="15.75">
      <c r="A63" s="51" t="str">
        <f t="shared" si="2"/>
        <v>26114002501</v>
      </c>
      <c r="B63" s="64" t="s">
        <v>44</v>
      </c>
      <c r="C63" s="55" t="s">
        <v>151</v>
      </c>
      <c r="D63" s="65">
        <v>6114002501</v>
      </c>
      <c r="E63" s="65"/>
      <c r="F63" s="57">
        <v>1560407.1</v>
      </c>
      <c r="G63" s="57">
        <v>1693107</v>
      </c>
      <c r="H63" s="57">
        <v>2090059.9</v>
      </c>
      <c r="I63" s="66">
        <v>0</v>
      </c>
      <c r="J63" s="66">
        <v>0</v>
      </c>
      <c r="K63" s="66">
        <v>0</v>
      </c>
    </row>
    <row r="64" spans="1:11" ht="15.75">
      <c r="A64" s="51" t="str">
        <f t="shared" si="2"/>
        <v>26114002521</v>
      </c>
      <c r="B64" s="60" t="s">
        <v>45</v>
      </c>
      <c r="C64" s="55" t="s">
        <v>151</v>
      </c>
      <c r="D64" s="55">
        <v>6114002521</v>
      </c>
      <c r="E64" s="55"/>
      <c r="F64" s="57">
        <v>174383.9</v>
      </c>
      <c r="G64" s="57">
        <v>186293.6</v>
      </c>
      <c r="H64" s="57">
        <v>219147.7</v>
      </c>
      <c r="I64" s="58">
        <v>0</v>
      </c>
      <c r="J64" s="58">
        <v>0</v>
      </c>
      <c r="K64" s="58">
        <v>0</v>
      </c>
    </row>
    <row r="65" spans="1:11" ht="15.75">
      <c r="A65" s="51" t="str">
        <f t="shared" si="2"/>
        <v>26114002541</v>
      </c>
      <c r="B65" s="60" t="s">
        <v>5</v>
      </c>
      <c r="C65" s="55" t="s">
        <v>151</v>
      </c>
      <c r="D65" s="55">
        <v>6114002541</v>
      </c>
      <c r="E65" s="55"/>
      <c r="F65" s="57">
        <v>116371</v>
      </c>
      <c r="G65" s="57">
        <v>133394</v>
      </c>
      <c r="H65" s="57">
        <v>158351.70000000001</v>
      </c>
      <c r="I65" s="58">
        <v>0</v>
      </c>
      <c r="J65" s="58">
        <v>0</v>
      </c>
      <c r="K65" s="58">
        <v>0</v>
      </c>
    </row>
    <row r="66" spans="1:11" ht="15.75">
      <c r="A66" s="51" t="str">
        <f t="shared" si="2"/>
        <v>26114002561</v>
      </c>
      <c r="B66" s="67" t="s">
        <v>46</v>
      </c>
      <c r="C66" s="55" t="s">
        <v>151</v>
      </c>
      <c r="D66" s="68">
        <v>6114002561</v>
      </c>
      <c r="E66" s="68"/>
      <c r="F66" s="57">
        <v>40032.300000000003</v>
      </c>
      <c r="G66" s="57">
        <v>42419.7</v>
      </c>
      <c r="H66" s="57">
        <v>48822.2</v>
      </c>
      <c r="I66" s="69">
        <v>0</v>
      </c>
      <c r="J66" s="69">
        <v>0</v>
      </c>
      <c r="K66" s="69">
        <v>0</v>
      </c>
    </row>
    <row r="67" spans="1:11" ht="15.75">
      <c r="A67" s="51" t="str">
        <f t="shared" si="2"/>
        <v>26114002581</v>
      </c>
      <c r="B67" s="60" t="s">
        <v>47</v>
      </c>
      <c r="C67" s="55" t="s">
        <v>151</v>
      </c>
      <c r="D67" s="55">
        <v>6114002581</v>
      </c>
      <c r="E67" s="55"/>
      <c r="F67" s="57">
        <v>662220</v>
      </c>
      <c r="G67" s="57">
        <v>705468.1</v>
      </c>
      <c r="H67" s="57">
        <v>899873.6</v>
      </c>
      <c r="I67" s="58">
        <v>0</v>
      </c>
      <c r="J67" s="58">
        <v>0</v>
      </c>
      <c r="K67" s="58">
        <v>0</v>
      </c>
    </row>
    <row r="68" spans="1:11" ht="15.75">
      <c r="A68" s="51" t="str">
        <f t="shared" si="2"/>
        <v>26114002601</v>
      </c>
      <c r="B68" s="60" t="s">
        <v>48</v>
      </c>
      <c r="C68" s="55" t="s">
        <v>151</v>
      </c>
      <c r="D68" s="55">
        <v>6114002601</v>
      </c>
      <c r="E68" s="55"/>
      <c r="F68" s="57">
        <v>1483386.3</v>
      </c>
      <c r="G68" s="57">
        <v>1618126.9</v>
      </c>
      <c r="H68" s="57">
        <v>2043788.2</v>
      </c>
      <c r="I68" s="58">
        <v>0</v>
      </c>
      <c r="J68" s="58">
        <v>0</v>
      </c>
      <c r="K68" s="58">
        <v>0</v>
      </c>
    </row>
    <row r="69" spans="1:11" ht="15.75">
      <c r="A69" s="51" t="str">
        <f t="shared" si="2"/>
        <v>26114002621</v>
      </c>
      <c r="B69" s="70" t="s">
        <v>49</v>
      </c>
      <c r="C69" s="55" t="s">
        <v>151</v>
      </c>
      <c r="D69" s="71">
        <v>6114002621</v>
      </c>
      <c r="E69" s="71"/>
      <c r="F69" s="57">
        <v>216619.6</v>
      </c>
      <c r="G69" s="57">
        <v>233221</v>
      </c>
      <c r="H69" s="57">
        <v>271083.7</v>
      </c>
      <c r="I69" s="72">
        <v>0</v>
      </c>
      <c r="J69" s="72">
        <v>0</v>
      </c>
      <c r="K69" s="72">
        <v>0</v>
      </c>
    </row>
    <row r="70" spans="1:11" ht="15.75">
      <c r="A70" s="51" t="str">
        <f t="shared" si="2"/>
        <v>26114002641</v>
      </c>
      <c r="B70" s="73" t="s">
        <v>50</v>
      </c>
      <c r="C70" s="55" t="s">
        <v>151</v>
      </c>
      <c r="D70" s="74">
        <v>6114002641</v>
      </c>
      <c r="E70" s="74"/>
      <c r="F70" s="57">
        <v>1877753.7</v>
      </c>
      <c r="G70" s="57">
        <v>2058943.5</v>
      </c>
      <c r="H70" s="57">
        <v>2566237.6</v>
      </c>
      <c r="I70" s="75">
        <v>0</v>
      </c>
      <c r="J70" s="75">
        <v>0</v>
      </c>
      <c r="K70" s="75">
        <v>0</v>
      </c>
    </row>
    <row r="71" spans="1:11" ht="15.75">
      <c r="A71" s="51" t="str">
        <f t="shared" si="2"/>
        <v>26114002661</v>
      </c>
      <c r="B71" s="64" t="s">
        <v>51</v>
      </c>
      <c r="C71" s="55" t="s">
        <v>151</v>
      </c>
      <c r="D71" s="65">
        <v>6114002661</v>
      </c>
      <c r="E71" s="65"/>
      <c r="F71" s="57">
        <v>976336.3</v>
      </c>
      <c r="G71" s="57">
        <v>1032433.1</v>
      </c>
      <c r="H71" s="57">
        <v>1224034.8999999999</v>
      </c>
      <c r="I71" s="66">
        <v>0</v>
      </c>
      <c r="J71" s="66">
        <v>0</v>
      </c>
      <c r="K71" s="66">
        <v>0</v>
      </c>
    </row>
    <row r="72" spans="1:11" ht="15.75">
      <c r="A72" s="51" t="str">
        <f t="shared" si="2"/>
        <v>26114001581</v>
      </c>
      <c r="B72" s="60" t="s">
        <v>52</v>
      </c>
      <c r="C72" s="55" t="s">
        <v>151</v>
      </c>
      <c r="D72" s="55">
        <v>6114001581</v>
      </c>
      <c r="E72" s="55"/>
      <c r="F72" s="57">
        <v>366367.5</v>
      </c>
      <c r="G72" s="57">
        <v>400508.6</v>
      </c>
      <c r="H72" s="57">
        <v>502224.7</v>
      </c>
      <c r="I72" s="58">
        <v>0</v>
      </c>
      <c r="J72" s="58">
        <v>0</v>
      </c>
      <c r="K72" s="58">
        <v>0</v>
      </c>
    </row>
    <row r="73" spans="1:11" ht="15.75">
      <c r="A73" s="51" t="str">
        <f t="shared" si="2"/>
        <v>26114001601</v>
      </c>
      <c r="B73" s="73" t="s">
        <v>109</v>
      </c>
      <c r="C73" s="55" t="s">
        <v>151</v>
      </c>
      <c r="D73" s="74">
        <v>6114001601</v>
      </c>
      <c r="E73" s="74"/>
      <c r="F73" s="57">
        <v>1635896.2</v>
      </c>
      <c r="G73" s="57">
        <v>1902888.9</v>
      </c>
      <c r="H73" s="57">
        <v>2292790.2999999998</v>
      </c>
      <c r="I73" s="75">
        <v>0</v>
      </c>
      <c r="J73" s="75">
        <v>0</v>
      </c>
      <c r="K73" s="75">
        <v>0</v>
      </c>
    </row>
    <row r="74" spans="1:11" ht="15.75">
      <c r="A74" s="51" t="str">
        <f t="shared" si="2"/>
        <v>26114001621</v>
      </c>
      <c r="B74" s="61" t="s">
        <v>110</v>
      </c>
      <c r="C74" s="55" t="s">
        <v>151</v>
      </c>
      <c r="D74" s="62">
        <v>6114001621</v>
      </c>
      <c r="E74" s="62"/>
      <c r="F74" s="57">
        <v>47950.2</v>
      </c>
      <c r="G74" s="57">
        <v>56315.7</v>
      </c>
      <c r="H74" s="57">
        <v>65212.3</v>
      </c>
      <c r="I74" s="63">
        <v>0</v>
      </c>
      <c r="J74" s="63">
        <v>0</v>
      </c>
      <c r="K74" s="63">
        <v>0</v>
      </c>
    </row>
    <row r="75" spans="1:11" ht="15.75">
      <c r="A75" s="51" t="str">
        <f t="shared" si="2"/>
        <v>26114001641</v>
      </c>
      <c r="B75" s="64" t="s">
        <v>111</v>
      </c>
      <c r="C75" s="55" t="s">
        <v>151</v>
      </c>
      <c r="D75" s="65">
        <v>6114001641</v>
      </c>
      <c r="E75" s="65"/>
      <c r="F75" s="57">
        <v>538388.1</v>
      </c>
      <c r="G75" s="57">
        <v>595675.1</v>
      </c>
      <c r="H75" s="57">
        <v>789757.2</v>
      </c>
      <c r="I75" s="66">
        <v>0</v>
      </c>
      <c r="J75" s="66">
        <v>0</v>
      </c>
      <c r="K75" s="66">
        <v>0</v>
      </c>
    </row>
    <row r="76" spans="1:11" ht="15.75">
      <c r="A76" s="51" t="str">
        <f t="shared" si="2"/>
        <v>26114001661</v>
      </c>
      <c r="B76" s="60" t="s">
        <v>56</v>
      </c>
      <c r="C76" s="55" t="s">
        <v>151</v>
      </c>
      <c r="D76" s="55">
        <v>6114001661</v>
      </c>
      <c r="E76" s="55"/>
      <c r="F76" s="57">
        <v>24272.799999999999</v>
      </c>
      <c r="G76" s="57">
        <v>30178.5</v>
      </c>
      <c r="H76" s="57">
        <v>35780.1</v>
      </c>
      <c r="I76" s="58">
        <v>0</v>
      </c>
      <c r="J76" s="58">
        <v>0</v>
      </c>
      <c r="K76" s="58">
        <v>0</v>
      </c>
    </row>
    <row r="77" spans="1:11" ht="15.75">
      <c r="A77" s="51" t="str">
        <f t="shared" si="2"/>
        <v>26114001681</v>
      </c>
      <c r="B77" s="60" t="s">
        <v>112</v>
      </c>
      <c r="C77" s="55" t="s">
        <v>151</v>
      </c>
      <c r="D77" s="55">
        <v>6114001681</v>
      </c>
      <c r="E77" s="55"/>
      <c r="F77" s="57">
        <v>19064.099999999999</v>
      </c>
      <c r="G77" s="57">
        <v>23030.3</v>
      </c>
      <c r="H77" s="57">
        <v>27138.2</v>
      </c>
      <c r="I77" s="58">
        <v>0</v>
      </c>
      <c r="J77" s="58">
        <v>0</v>
      </c>
      <c r="K77" s="58">
        <v>0</v>
      </c>
    </row>
    <row r="78" spans="1:11" ht="15.75">
      <c r="A78" s="51" t="str">
        <f t="shared" si="2"/>
        <v>26114001701</v>
      </c>
      <c r="B78" s="67" t="s">
        <v>113</v>
      </c>
      <c r="C78" s="55" t="s">
        <v>151</v>
      </c>
      <c r="D78" s="68">
        <v>6114001701</v>
      </c>
      <c r="E78" s="68"/>
      <c r="F78" s="57">
        <v>50182.2</v>
      </c>
      <c r="G78" s="57">
        <v>55493.9</v>
      </c>
      <c r="H78" s="57">
        <v>67697.600000000006</v>
      </c>
      <c r="I78" s="69">
        <v>0</v>
      </c>
      <c r="J78" s="69">
        <v>0</v>
      </c>
      <c r="K78" s="69">
        <v>0</v>
      </c>
    </row>
    <row r="79" spans="1:11" ht="15.75">
      <c r="A79" s="51" t="str">
        <f t="shared" si="2"/>
        <v>26114001741</v>
      </c>
      <c r="B79" s="60" t="s">
        <v>114</v>
      </c>
      <c r="C79" s="55" t="s">
        <v>151</v>
      </c>
      <c r="D79" s="55">
        <v>6114001741</v>
      </c>
      <c r="E79" s="55"/>
      <c r="F79" s="57">
        <v>35565.9</v>
      </c>
      <c r="G79" s="57">
        <v>38683.199999999997</v>
      </c>
      <c r="H79" s="57">
        <v>46277.5</v>
      </c>
      <c r="I79" s="58">
        <v>0</v>
      </c>
      <c r="J79" s="58">
        <v>0</v>
      </c>
      <c r="K79" s="58">
        <v>0</v>
      </c>
    </row>
    <row r="80" spans="1:11" ht="15.75">
      <c r="A80" s="51" t="str">
        <f t="shared" si="2"/>
        <v>26114001761</v>
      </c>
      <c r="B80" s="60" t="s">
        <v>115</v>
      </c>
      <c r="C80" s="55" t="s">
        <v>151</v>
      </c>
      <c r="D80" s="55">
        <v>6114001761</v>
      </c>
      <c r="E80" s="55"/>
      <c r="F80" s="57">
        <v>23065.8</v>
      </c>
      <c r="G80" s="57">
        <v>28659.5</v>
      </c>
      <c r="H80" s="57">
        <v>33929</v>
      </c>
      <c r="I80" s="58">
        <v>0</v>
      </c>
      <c r="J80" s="58">
        <v>0</v>
      </c>
      <c r="K80" s="58">
        <v>0</v>
      </c>
    </row>
    <row r="81" spans="1:11" ht="15.75">
      <c r="A81" s="51" t="str">
        <f t="shared" si="2"/>
        <v>26114001781</v>
      </c>
      <c r="B81" s="60" t="s">
        <v>116</v>
      </c>
      <c r="C81" s="55" t="s">
        <v>151</v>
      </c>
      <c r="D81" s="55">
        <v>6114001781</v>
      </c>
      <c r="E81" s="55"/>
      <c r="F81" s="57">
        <v>147401.79999999999</v>
      </c>
      <c r="G81" s="57">
        <v>159036.9</v>
      </c>
      <c r="H81" s="57">
        <v>180774.9</v>
      </c>
      <c r="I81" s="58">
        <v>0</v>
      </c>
      <c r="J81" s="58">
        <v>0</v>
      </c>
      <c r="K81" s="58">
        <v>0</v>
      </c>
    </row>
    <row r="82" spans="1:11" ht="15.75">
      <c r="A82" s="51" t="str">
        <f t="shared" si="2"/>
        <v>26114001801</v>
      </c>
      <c r="B82" s="64" t="s">
        <v>117</v>
      </c>
      <c r="C82" s="55" t="s">
        <v>151</v>
      </c>
      <c r="D82" s="65">
        <v>6114001801</v>
      </c>
      <c r="E82" s="65"/>
      <c r="F82" s="57">
        <v>14862.6</v>
      </c>
      <c r="G82" s="57">
        <v>17234.7</v>
      </c>
      <c r="H82" s="57">
        <v>19565.900000000001</v>
      </c>
      <c r="I82" s="66">
        <v>0</v>
      </c>
      <c r="J82" s="66">
        <v>0</v>
      </c>
      <c r="K82" s="66">
        <v>0</v>
      </c>
    </row>
    <row r="83" spans="1:11" ht="15.75">
      <c r="A83" s="51" t="str">
        <f t="shared" si="2"/>
        <v>26114001821</v>
      </c>
      <c r="B83" s="64" t="s">
        <v>118</v>
      </c>
      <c r="C83" s="55" t="s">
        <v>151</v>
      </c>
      <c r="D83" s="65">
        <v>6114001821</v>
      </c>
      <c r="E83" s="65"/>
      <c r="F83" s="57">
        <v>339747.5</v>
      </c>
      <c r="G83" s="57">
        <v>394542.7</v>
      </c>
      <c r="H83" s="57">
        <v>573914.30000000005</v>
      </c>
      <c r="I83" s="66">
        <v>0</v>
      </c>
      <c r="J83" s="66">
        <v>0</v>
      </c>
      <c r="K83" s="66">
        <v>0</v>
      </c>
    </row>
    <row r="84" spans="1:11" ht="15.75">
      <c r="A84" s="51" t="str">
        <f t="shared" si="2"/>
        <v>26114001841</v>
      </c>
      <c r="B84" s="73" t="s">
        <v>119</v>
      </c>
      <c r="C84" s="55" t="s">
        <v>151</v>
      </c>
      <c r="D84" s="74">
        <v>6114001841</v>
      </c>
      <c r="E84" s="74"/>
      <c r="F84" s="57">
        <v>73593.8</v>
      </c>
      <c r="G84" s="57">
        <v>87573.1</v>
      </c>
      <c r="H84" s="57">
        <v>103539.6</v>
      </c>
      <c r="I84" s="75">
        <v>0</v>
      </c>
      <c r="J84" s="75">
        <v>0</v>
      </c>
      <c r="K84" s="75">
        <v>0</v>
      </c>
    </row>
    <row r="85" spans="1:11" ht="15.75">
      <c r="A85" s="51" t="str">
        <f t="shared" si="2"/>
        <v>26114001861</v>
      </c>
      <c r="B85" s="76" t="s">
        <v>120</v>
      </c>
      <c r="C85" s="55" t="s">
        <v>151</v>
      </c>
      <c r="D85" s="77">
        <v>6114001861</v>
      </c>
      <c r="E85" s="77"/>
      <c r="F85" s="57">
        <v>44595</v>
      </c>
      <c r="G85" s="57">
        <v>55813.3</v>
      </c>
      <c r="H85" s="57">
        <v>67539.199999999997</v>
      </c>
      <c r="I85" s="78">
        <v>0</v>
      </c>
      <c r="J85" s="78">
        <v>0</v>
      </c>
      <c r="K85" s="78">
        <v>0</v>
      </c>
    </row>
    <row r="86" spans="1:11" ht="15.75">
      <c r="A86" s="51" t="str">
        <f t="shared" si="2"/>
        <v>26114001881</v>
      </c>
      <c r="B86" s="79" t="s">
        <v>121</v>
      </c>
      <c r="C86" s="55" t="s">
        <v>151</v>
      </c>
      <c r="D86" s="80">
        <v>6114001881</v>
      </c>
      <c r="E86" s="80"/>
      <c r="F86" s="57">
        <v>160553.4</v>
      </c>
      <c r="G86" s="57">
        <v>172492.3</v>
      </c>
      <c r="H86" s="57">
        <v>205211.9</v>
      </c>
      <c r="I86" s="81">
        <v>0</v>
      </c>
      <c r="J86" s="81">
        <v>0</v>
      </c>
      <c r="K86" s="81">
        <v>0</v>
      </c>
    </row>
    <row r="87" spans="1:11" ht="15.75">
      <c r="A87" s="51" t="str">
        <f t="shared" si="2"/>
        <v>26114001901</v>
      </c>
      <c r="B87" s="60" t="s">
        <v>122</v>
      </c>
      <c r="C87" s="55" t="s">
        <v>151</v>
      </c>
      <c r="D87" s="55">
        <v>6114001901</v>
      </c>
      <c r="E87" s="55"/>
      <c r="F87" s="57">
        <v>16666.099999999999</v>
      </c>
      <c r="G87" s="57">
        <v>17570.400000000001</v>
      </c>
      <c r="H87" s="57">
        <v>20869.099999999999</v>
      </c>
      <c r="I87" s="58">
        <v>0</v>
      </c>
      <c r="J87" s="58">
        <v>0</v>
      </c>
      <c r="K87" s="58">
        <v>0</v>
      </c>
    </row>
    <row r="88" spans="1:11" ht="15.75">
      <c r="A88" s="51" t="str">
        <f t="shared" si="2"/>
        <v>26114001921</v>
      </c>
      <c r="B88" s="60" t="s">
        <v>123</v>
      </c>
      <c r="C88" s="55" t="s">
        <v>151</v>
      </c>
      <c r="D88" s="55">
        <v>6114001921</v>
      </c>
      <c r="E88" s="55"/>
      <c r="F88" s="57">
        <v>32032</v>
      </c>
      <c r="G88" s="57">
        <v>35264.300000000003</v>
      </c>
      <c r="H88" s="57">
        <v>41069.599999999999</v>
      </c>
      <c r="I88" s="58">
        <v>0</v>
      </c>
      <c r="J88" s="58">
        <v>0</v>
      </c>
      <c r="K88" s="58">
        <v>0</v>
      </c>
    </row>
    <row r="89" spans="1:11" ht="15.75">
      <c r="A89" s="51" t="str">
        <f t="shared" si="2"/>
        <v>26114001941</v>
      </c>
      <c r="B89" s="79" t="s">
        <v>124</v>
      </c>
      <c r="C89" s="55" t="s">
        <v>151</v>
      </c>
      <c r="D89" s="80">
        <v>6114001941</v>
      </c>
      <c r="E89" s="80"/>
      <c r="F89" s="57">
        <v>247144.1</v>
      </c>
      <c r="G89" s="57">
        <v>267926.59999999998</v>
      </c>
      <c r="H89" s="57">
        <v>322906.90000000002</v>
      </c>
      <c r="I89" s="81">
        <v>0</v>
      </c>
      <c r="J89" s="81">
        <v>0</v>
      </c>
      <c r="K89" s="81">
        <v>0</v>
      </c>
    </row>
    <row r="90" spans="1:11" ht="15.75">
      <c r="A90" s="51" t="str">
        <f t="shared" si="2"/>
        <v>26114001961</v>
      </c>
      <c r="B90" s="60" t="s">
        <v>125</v>
      </c>
      <c r="C90" s="55" t="s">
        <v>151</v>
      </c>
      <c r="D90" s="55">
        <v>6114001961</v>
      </c>
      <c r="E90" s="55"/>
      <c r="F90" s="57">
        <v>15909</v>
      </c>
      <c r="G90" s="57">
        <v>20963.099999999999</v>
      </c>
      <c r="H90" s="57">
        <v>25510</v>
      </c>
      <c r="I90" s="58">
        <v>0</v>
      </c>
      <c r="J90" s="58">
        <v>0</v>
      </c>
      <c r="K90" s="58">
        <v>0</v>
      </c>
    </row>
    <row r="91" spans="1:11" ht="15.75">
      <c r="A91" s="51" t="str">
        <f t="shared" ref="A91:A114" si="3">CONCATENATE(C91,D91)</f>
        <v>26114001981</v>
      </c>
      <c r="B91" s="70" t="s">
        <v>126</v>
      </c>
      <c r="C91" s="55" t="s">
        <v>151</v>
      </c>
      <c r="D91" s="71">
        <v>6114001981</v>
      </c>
      <c r="E91" s="71"/>
      <c r="F91" s="57">
        <v>29345.4</v>
      </c>
      <c r="G91" s="57">
        <v>30882.3</v>
      </c>
      <c r="H91" s="57">
        <v>37182.9</v>
      </c>
      <c r="I91" s="72">
        <v>0</v>
      </c>
      <c r="J91" s="72">
        <v>0</v>
      </c>
      <c r="K91" s="72">
        <v>0</v>
      </c>
    </row>
    <row r="92" spans="1:11" ht="15.75">
      <c r="A92" s="51" t="str">
        <f t="shared" si="3"/>
        <v>26114002001</v>
      </c>
      <c r="B92" s="64" t="s">
        <v>127</v>
      </c>
      <c r="C92" s="55" t="s">
        <v>151</v>
      </c>
      <c r="D92" s="65">
        <v>6114002001</v>
      </c>
      <c r="E92" s="65"/>
      <c r="F92" s="57">
        <v>188705.8</v>
      </c>
      <c r="G92" s="57">
        <v>198704.8</v>
      </c>
      <c r="H92" s="57">
        <v>239059.7</v>
      </c>
      <c r="I92" s="66">
        <v>0</v>
      </c>
      <c r="J92" s="66">
        <v>0</v>
      </c>
      <c r="K92" s="66">
        <v>0</v>
      </c>
    </row>
    <row r="93" spans="1:11" ht="15.75">
      <c r="A93" s="51" t="str">
        <f t="shared" si="3"/>
        <v>26114002021</v>
      </c>
      <c r="B93" s="61" t="s">
        <v>128</v>
      </c>
      <c r="C93" s="55" t="s">
        <v>151</v>
      </c>
      <c r="D93" s="62">
        <v>6114002021</v>
      </c>
      <c r="E93" s="62"/>
      <c r="F93" s="57">
        <v>342199.8</v>
      </c>
      <c r="G93" s="57">
        <v>367090.1</v>
      </c>
      <c r="H93" s="57">
        <v>492650.3</v>
      </c>
      <c r="I93" s="63">
        <v>0</v>
      </c>
      <c r="J93" s="63">
        <v>0</v>
      </c>
      <c r="K93" s="63">
        <v>0</v>
      </c>
    </row>
    <row r="94" spans="1:11" ht="15.75">
      <c r="A94" s="51" t="str">
        <f t="shared" si="3"/>
        <v>26114002041</v>
      </c>
      <c r="B94" s="76" t="s">
        <v>129</v>
      </c>
      <c r="C94" s="55" t="s">
        <v>151</v>
      </c>
      <c r="D94" s="77">
        <v>6114002041</v>
      </c>
      <c r="E94" s="77"/>
      <c r="F94" s="57">
        <v>14182.6</v>
      </c>
      <c r="G94" s="57">
        <v>17893.099999999999</v>
      </c>
      <c r="H94" s="57">
        <v>21290.3</v>
      </c>
      <c r="I94" s="78">
        <v>0</v>
      </c>
      <c r="J94" s="78">
        <v>0</v>
      </c>
      <c r="K94" s="78">
        <v>0</v>
      </c>
    </row>
    <row r="95" spans="1:11" ht="15.75">
      <c r="A95" s="51" t="str">
        <f t="shared" si="3"/>
        <v>26114002061</v>
      </c>
      <c r="B95" s="82" t="s">
        <v>130</v>
      </c>
      <c r="C95" s="55" t="s">
        <v>151</v>
      </c>
      <c r="D95" s="83">
        <v>6114002061</v>
      </c>
      <c r="E95" s="83"/>
      <c r="F95" s="57">
        <v>238514.4</v>
      </c>
      <c r="G95" s="57">
        <v>279438.5</v>
      </c>
      <c r="H95" s="57">
        <v>449635.4</v>
      </c>
      <c r="I95" s="84">
        <v>0</v>
      </c>
      <c r="J95" s="84">
        <v>0</v>
      </c>
      <c r="K95" s="84">
        <v>0</v>
      </c>
    </row>
    <row r="96" spans="1:11" ht="15.75">
      <c r="A96" s="51" t="str">
        <f t="shared" si="3"/>
        <v>26114002081</v>
      </c>
      <c r="B96" s="85" t="s">
        <v>131</v>
      </c>
      <c r="C96" s="55" t="s">
        <v>151</v>
      </c>
      <c r="D96" s="86">
        <v>6114002081</v>
      </c>
      <c r="E96" s="86"/>
      <c r="F96" s="57">
        <v>452092.7</v>
      </c>
      <c r="G96" s="57">
        <v>486866.9</v>
      </c>
      <c r="H96" s="57">
        <v>660918.4</v>
      </c>
      <c r="I96" s="87">
        <v>0</v>
      </c>
      <c r="J96" s="87">
        <v>0</v>
      </c>
      <c r="K96" s="87">
        <v>0</v>
      </c>
    </row>
    <row r="97" spans="1:11" ht="15.75">
      <c r="A97" s="51" t="str">
        <f t="shared" si="3"/>
        <v>26114002101</v>
      </c>
      <c r="B97" s="76" t="s">
        <v>132</v>
      </c>
      <c r="C97" s="55" t="s">
        <v>151</v>
      </c>
      <c r="D97" s="77">
        <v>6114002101</v>
      </c>
      <c r="E97" s="77"/>
      <c r="F97" s="57">
        <v>110531.2</v>
      </c>
      <c r="G97" s="57">
        <v>135668.79999999999</v>
      </c>
      <c r="H97" s="57">
        <v>164341.9</v>
      </c>
      <c r="I97" s="78">
        <v>0</v>
      </c>
      <c r="J97" s="78">
        <v>0</v>
      </c>
      <c r="K97" s="78">
        <v>0</v>
      </c>
    </row>
    <row r="98" spans="1:11" ht="15.75">
      <c r="A98" s="51" t="str">
        <f t="shared" si="3"/>
        <v>26114002121</v>
      </c>
      <c r="B98" s="60" t="s">
        <v>133</v>
      </c>
      <c r="C98" s="55" t="s">
        <v>151</v>
      </c>
      <c r="D98" s="55">
        <v>6114002121</v>
      </c>
      <c r="E98" s="55"/>
      <c r="F98" s="57">
        <v>24366.6</v>
      </c>
      <c r="G98" s="57">
        <v>31231.7</v>
      </c>
      <c r="H98" s="57">
        <v>39825</v>
      </c>
      <c r="I98" s="58">
        <v>0</v>
      </c>
      <c r="J98" s="58">
        <v>0</v>
      </c>
      <c r="K98" s="58">
        <v>0</v>
      </c>
    </row>
    <row r="99" spans="1:11" ht="15.75">
      <c r="A99" s="51" t="str">
        <f t="shared" si="3"/>
        <v>26114002141</v>
      </c>
      <c r="B99" s="64" t="s">
        <v>134</v>
      </c>
      <c r="C99" s="55" t="s">
        <v>151</v>
      </c>
      <c r="D99" s="65">
        <v>6114002141</v>
      </c>
      <c r="E99" s="65"/>
      <c r="F99" s="57">
        <v>393399.7</v>
      </c>
      <c r="G99" s="57">
        <v>416085.8</v>
      </c>
      <c r="H99" s="57">
        <v>817459.19999999995</v>
      </c>
      <c r="I99" s="66">
        <v>0</v>
      </c>
      <c r="J99" s="66">
        <v>0</v>
      </c>
      <c r="K99" s="66">
        <v>0</v>
      </c>
    </row>
    <row r="100" spans="1:11" ht="15.75">
      <c r="A100" s="51" t="str">
        <f t="shared" si="3"/>
        <v>26114002161</v>
      </c>
      <c r="B100" s="73" t="s">
        <v>135</v>
      </c>
      <c r="C100" s="55" t="s">
        <v>151</v>
      </c>
      <c r="D100" s="74">
        <v>6114002161</v>
      </c>
      <c r="E100" s="74"/>
      <c r="F100" s="57">
        <v>120835.6</v>
      </c>
      <c r="G100" s="57">
        <v>128535.3</v>
      </c>
      <c r="H100" s="57">
        <v>150004.4</v>
      </c>
      <c r="I100" s="75">
        <v>0</v>
      </c>
      <c r="J100" s="75">
        <v>0</v>
      </c>
      <c r="K100" s="75">
        <v>0</v>
      </c>
    </row>
    <row r="101" spans="1:11" ht="15.75">
      <c r="A101" s="51" t="str">
        <f t="shared" si="3"/>
        <v>26114002181</v>
      </c>
      <c r="B101" s="76" t="s">
        <v>136</v>
      </c>
      <c r="C101" s="55" t="s">
        <v>151</v>
      </c>
      <c r="D101" s="77">
        <v>6114002181</v>
      </c>
      <c r="E101" s="77"/>
      <c r="F101" s="57">
        <v>87893.9</v>
      </c>
      <c r="G101" s="57">
        <v>92773.8</v>
      </c>
      <c r="H101" s="57">
        <v>105960.5</v>
      </c>
      <c r="I101" s="78">
        <v>0</v>
      </c>
      <c r="J101" s="78">
        <v>0</v>
      </c>
      <c r="K101" s="78">
        <v>0</v>
      </c>
    </row>
    <row r="102" spans="1:11" ht="15.75">
      <c r="A102" s="51" t="str">
        <f t="shared" si="3"/>
        <v>26114002201</v>
      </c>
      <c r="B102" s="88" t="s">
        <v>137</v>
      </c>
      <c r="C102" s="55" t="s">
        <v>151</v>
      </c>
      <c r="D102" s="89">
        <v>6114002201</v>
      </c>
      <c r="E102" s="89"/>
      <c r="F102" s="57">
        <v>62078.9</v>
      </c>
      <c r="G102" s="57">
        <v>79481.100000000006</v>
      </c>
      <c r="H102" s="57">
        <v>94479.6</v>
      </c>
      <c r="I102" s="90">
        <v>0</v>
      </c>
      <c r="J102" s="90">
        <v>0</v>
      </c>
      <c r="K102" s="90">
        <v>0</v>
      </c>
    </row>
    <row r="103" spans="1:11" ht="15.75">
      <c r="A103" s="51" t="str">
        <f t="shared" si="3"/>
        <v>26114002221</v>
      </c>
      <c r="B103" s="60" t="s">
        <v>138</v>
      </c>
      <c r="C103" s="55" t="s">
        <v>151</v>
      </c>
      <c r="D103" s="55">
        <v>6114002221</v>
      </c>
      <c r="E103" s="55"/>
      <c r="F103" s="57">
        <v>8365.1</v>
      </c>
      <c r="G103" s="57">
        <v>8824.4</v>
      </c>
      <c r="H103" s="57">
        <v>10250.799999999999</v>
      </c>
      <c r="I103" s="58">
        <v>0</v>
      </c>
      <c r="J103" s="58">
        <v>0</v>
      </c>
      <c r="K103" s="58">
        <v>0</v>
      </c>
    </row>
    <row r="104" spans="1:11" ht="15.75">
      <c r="A104" s="51" t="str">
        <f t="shared" si="3"/>
        <v>26114002241</v>
      </c>
      <c r="B104" s="91" t="s">
        <v>139</v>
      </c>
      <c r="C104" s="55" t="s">
        <v>151</v>
      </c>
      <c r="D104" s="92">
        <v>6114002241</v>
      </c>
      <c r="E104" s="92"/>
      <c r="F104" s="57">
        <v>23318.7</v>
      </c>
      <c r="G104" s="57">
        <v>24557.8</v>
      </c>
      <c r="H104" s="57">
        <v>28122.1</v>
      </c>
      <c r="I104" s="93">
        <v>0</v>
      </c>
      <c r="J104" s="93">
        <v>0</v>
      </c>
      <c r="K104" s="93">
        <v>0</v>
      </c>
    </row>
    <row r="105" spans="1:11" ht="15.75">
      <c r="A105" s="51" t="str">
        <f t="shared" si="3"/>
        <v>26114002261</v>
      </c>
      <c r="B105" s="70" t="s">
        <v>140</v>
      </c>
      <c r="C105" s="55" t="s">
        <v>151</v>
      </c>
      <c r="D105" s="71">
        <v>6114002261</v>
      </c>
      <c r="E105" s="71"/>
      <c r="F105" s="57">
        <v>486398.7</v>
      </c>
      <c r="G105" s="57">
        <v>569958.5</v>
      </c>
      <c r="H105" s="57">
        <v>654326.9</v>
      </c>
      <c r="I105" s="72">
        <v>0</v>
      </c>
      <c r="J105" s="72">
        <v>0</v>
      </c>
      <c r="K105" s="72">
        <v>0</v>
      </c>
    </row>
    <row r="106" spans="1:11" ht="15.75">
      <c r="A106" s="51" t="str">
        <f t="shared" si="3"/>
        <v>26114002281</v>
      </c>
      <c r="B106" s="94" t="s">
        <v>141</v>
      </c>
      <c r="C106" s="55" t="s">
        <v>151</v>
      </c>
      <c r="D106" s="95">
        <v>6114002281</v>
      </c>
      <c r="E106" s="95"/>
      <c r="F106" s="57">
        <v>265272</v>
      </c>
      <c r="G106" s="57">
        <v>289246.59999999998</v>
      </c>
      <c r="H106" s="57">
        <v>335933.8</v>
      </c>
      <c r="I106" s="96">
        <v>0</v>
      </c>
      <c r="J106" s="96">
        <v>0</v>
      </c>
      <c r="K106" s="96">
        <v>0</v>
      </c>
    </row>
    <row r="107" spans="1:11" ht="15.75">
      <c r="A107" s="51" t="str">
        <f t="shared" si="3"/>
        <v>26114002301</v>
      </c>
      <c r="B107" s="85" t="s">
        <v>142</v>
      </c>
      <c r="C107" s="55" t="s">
        <v>151</v>
      </c>
      <c r="D107" s="86">
        <v>6114002301</v>
      </c>
      <c r="E107" s="86"/>
      <c r="F107" s="57">
        <v>1610.8</v>
      </c>
      <c r="G107" s="57">
        <v>1699.5</v>
      </c>
      <c r="H107" s="57">
        <v>1964.9</v>
      </c>
      <c r="I107" s="87">
        <v>0</v>
      </c>
      <c r="J107" s="87">
        <v>0</v>
      </c>
      <c r="K107" s="87">
        <v>0</v>
      </c>
    </row>
    <row r="108" spans="1:11" ht="15.75">
      <c r="A108" s="51" t="str">
        <f t="shared" si="3"/>
        <v>26114002321</v>
      </c>
      <c r="B108" s="97" t="s">
        <v>143</v>
      </c>
      <c r="C108" s="55" t="s">
        <v>151</v>
      </c>
      <c r="D108" s="98">
        <v>6114002321</v>
      </c>
      <c r="E108" s="98"/>
      <c r="F108" s="57">
        <v>35547.5</v>
      </c>
      <c r="G108" s="57">
        <v>43951.9</v>
      </c>
      <c r="H108" s="57">
        <v>53737.8</v>
      </c>
      <c r="I108" s="99">
        <v>0</v>
      </c>
      <c r="J108" s="99">
        <v>0</v>
      </c>
      <c r="K108" s="99">
        <v>0</v>
      </c>
    </row>
    <row r="109" spans="1:11" ht="15.75">
      <c r="A109" s="51" t="str">
        <f t="shared" si="3"/>
        <v>26114002341</v>
      </c>
      <c r="B109" s="60" t="s">
        <v>144</v>
      </c>
      <c r="C109" s="55" t="s">
        <v>151</v>
      </c>
      <c r="D109" s="55">
        <v>6114002341</v>
      </c>
      <c r="E109" s="55"/>
      <c r="F109" s="57">
        <v>93578.3</v>
      </c>
      <c r="G109" s="57">
        <v>98721.600000000006</v>
      </c>
      <c r="H109" s="57">
        <v>118107.4</v>
      </c>
      <c r="I109" s="58">
        <v>0</v>
      </c>
      <c r="J109" s="58">
        <v>0</v>
      </c>
      <c r="K109" s="58">
        <v>0</v>
      </c>
    </row>
    <row r="110" spans="1:11" ht="15.75">
      <c r="A110" s="51" t="str">
        <f t="shared" si="3"/>
        <v>26114002361</v>
      </c>
      <c r="B110" s="85" t="s">
        <v>145</v>
      </c>
      <c r="C110" s="55" t="s">
        <v>151</v>
      </c>
      <c r="D110" s="86">
        <v>6114002361</v>
      </c>
      <c r="E110" s="86"/>
      <c r="F110" s="57">
        <v>55553.7</v>
      </c>
      <c r="G110" s="57">
        <v>69524.2</v>
      </c>
      <c r="H110" s="57">
        <v>82911</v>
      </c>
      <c r="I110" s="87">
        <v>0</v>
      </c>
      <c r="J110" s="87">
        <v>0</v>
      </c>
      <c r="K110" s="87">
        <v>0</v>
      </c>
    </row>
    <row r="111" spans="1:11" ht="15.75">
      <c r="A111" s="51" t="str">
        <f t="shared" si="3"/>
        <v>26114002381</v>
      </c>
      <c r="B111" s="94" t="s">
        <v>146</v>
      </c>
      <c r="C111" s="55" t="s">
        <v>151</v>
      </c>
      <c r="D111" s="95">
        <v>6114002381</v>
      </c>
      <c r="E111" s="95"/>
      <c r="F111" s="57">
        <v>102264.1</v>
      </c>
      <c r="G111" s="57">
        <v>108060</v>
      </c>
      <c r="H111" s="57">
        <v>146709.1</v>
      </c>
      <c r="I111" s="96">
        <v>0</v>
      </c>
      <c r="J111" s="96">
        <v>0</v>
      </c>
      <c r="K111" s="96">
        <v>0</v>
      </c>
    </row>
    <row r="112" spans="1:11" ht="15.75">
      <c r="A112" s="51" t="str">
        <f t="shared" si="3"/>
        <v>26114002401</v>
      </c>
      <c r="B112" s="60" t="s">
        <v>147</v>
      </c>
      <c r="C112" s="55" t="s">
        <v>151</v>
      </c>
      <c r="D112" s="55">
        <v>6114002401</v>
      </c>
      <c r="E112" s="55"/>
      <c r="F112" s="57">
        <v>85395.7</v>
      </c>
      <c r="G112" s="57">
        <v>102495.1</v>
      </c>
      <c r="H112" s="57">
        <v>122140.6</v>
      </c>
      <c r="I112" s="58">
        <v>0</v>
      </c>
      <c r="J112" s="58">
        <v>0</v>
      </c>
      <c r="K112" s="58">
        <v>0</v>
      </c>
    </row>
    <row r="113" spans="1:11" ht="15.75">
      <c r="A113" s="51" t="str">
        <f t="shared" si="3"/>
        <v>26114002421</v>
      </c>
      <c r="B113" s="82" t="s">
        <v>148</v>
      </c>
      <c r="C113" s="55" t="s">
        <v>151</v>
      </c>
      <c r="D113" s="83">
        <v>6114002421</v>
      </c>
      <c r="E113" s="83"/>
      <c r="F113" s="57">
        <v>50268.3</v>
      </c>
      <c r="G113" s="57">
        <v>57668.2</v>
      </c>
      <c r="H113" s="57">
        <v>69531.8</v>
      </c>
      <c r="I113" s="84">
        <v>0</v>
      </c>
      <c r="J113" s="84">
        <v>0</v>
      </c>
      <c r="K113" s="84">
        <v>0</v>
      </c>
    </row>
    <row r="114" spans="1:11" ht="15.75">
      <c r="A114" s="51" t="str">
        <f t="shared" si="3"/>
        <v>26114001721</v>
      </c>
      <c r="B114" s="100" t="s">
        <v>149</v>
      </c>
      <c r="C114" s="55" t="s">
        <v>151</v>
      </c>
      <c r="D114" s="83">
        <v>6114001721</v>
      </c>
      <c r="E114" s="83"/>
      <c r="F114" s="57">
        <v>100716.8</v>
      </c>
      <c r="G114" s="57">
        <v>107763.8</v>
      </c>
      <c r="H114" s="57">
        <v>131585.70000000001</v>
      </c>
      <c r="I114" s="84">
        <v>0</v>
      </c>
      <c r="J114" s="84">
        <v>0</v>
      </c>
      <c r="K114" s="84">
        <v>0</v>
      </c>
    </row>
  </sheetData>
  <sheetProtection password="CF18" sheet="1" objects="1" scenarios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LibreOffice/6.1.5.2$Windows_x86 LibreOffice_project/90f8dcf33c87b3705e78202e3df5142b201bd805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МО</vt:lpstr>
      <vt:lpstr>Год_рабочее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719</dc:creator>
  <dc:description/>
  <cp:lastModifiedBy>Kab-22-1</cp:lastModifiedBy>
  <cp:revision>1</cp:revision>
  <cp:lastPrinted>2021-06-01T14:47:27Z</cp:lastPrinted>
  <dcterms:created xsi:type="dcterms:W3CDTF">2010-04-20T07:34:11Z</dcterms:created>
  <dcterms:modified xsi:type="dcterms:W3CDTF">2023-05-25T12:58:24Z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Ростовская область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